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8_{E8D68225-3A3C-4FCE-8EDD-2C2527C40AAC}" xr6:coauthVersionLast="47" xr6:coauthVersionMax="47" xr10:uidLastSave="{00000000-0000-0000-0000-000000000000}"/>
  <bookViews>
    <workbookView xWindow="-120" yWindow="-120" windowWidth="20730" windowHeight="11040" tabRatio="974" xr2:uid="{00000000-000D-0000-FFFF-FFFF00000000}"/>
  </bookViews>
  <sheets>
    <sheet name="JUV y M-18" sheetId="1" r:id="rId1"/>
    <sheet name="M 15" sheetId="5" r:id="rId2"/>
    <sheet name="M 13" sheetId="8" r:id="rId3"/>
    <sheet name="ENTREGA C-HCP" sheetId="13" r:id="rId4"/>
    <sheet name="HORARIO" sheetId="16" r:id="rId5"/>
  </sheets>
  <calcPr calcId="191029"/>
</workbook>
</file>

<file path=xl/calcChain.xml><?xml version="1.0" encoding="utf-8"?>
<calcChain xmlns="http://schemas.openxmlformats.org/spreadsheetml/2006/main">
  <c r="K40" i="1" l="1"/>
  <c r="K39" i="1"/>
  <c r="K38" i="1"/>
  <c r="H18" i="1" l="1"/>
  <c r="G18" i="1"/>
  <c r="G22" i="1"/>
  <c r="H22" i="1" s="1"/>
  <c r="G20" i="1"/>
  <c r="H20" i="1" s="1"/>
  <c r="G16" i="1"/>
  <c r="H16" i="1" s="1"/>
  <c r="H17" i="1"/>
  <c r="G17" i="1"/>
  <c r="G26" i="1"/>
  <c r="H26" i="1" s="1"/>
  <c r="G25" i="1"/>
  <c r="H25" i="1" s="1"/>
  <c r="G24" i="1"/>
  <c r="H24" i="1" s="1"/>
  <c r="G23" i="1"/>
  <c r="H23" i="1" s="1"/>
  <c r="G19" i="1"/>
  <c r="H19" i="1" s="1"/>
  <c r="G21" i="1"/>
  <c r="H21" i="1" s="1"/>
  <c r="H13" i="1"/>
  <c r="G13" i="1"/>
  <c r="G15" i="1"/>
  <c r="H15" i="1" s="1"/>
  <c r="G14" i="1"/>
  <c r="H14" i="1" s="1"/>
  <c r="G10" i="1"/>
  <c r="H10" i="1" s="1"/>
  <c r="G12" i="1"/>
  <c r="H12" i="1" s="1"/>
  <c r="G11" i="1"/>
  <c r="H11" i="1" s="1"/>
  <c r="G39" i="1"/>
  <c r="H39" i="1" s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G27" i="5"/>
  <c r="G17" i="5"/>
  <c r="G11" i="5"/>
  <c r="G13" i="5"/>
  <c r="H20" i="5" s="1"/>
  <c r="G12" i="5"/>
  <c r="G15" i="5"/>
  <c r="G22" i="5"/>
  <c r="H17" i="5" s="1"/>
  <c r="G21" i="5"/>
  <c r="H15" i="5" s="1"/>
  <c r="G9" i="5"/>
  <c r="G16" i="5"/>
  <c r="G20" i="5"/>
  <c r="H12" i="5" s="1"/>
  <c r="G14" i="5"/>
  <c r="H11" i="5" s="1"/>
  <c r="G10" i="5"/>
  <c r="H10" i="5" s="1"/>
  <c r="G18" i="5"/>
  <c r="H9" i="5" s="1"/>
  <c r="G35" i="1"/>
  <c r="H35" i="1" s="1"/>
  <c r="G38" i="1"/>
  <c r="H38" i="1" s="1"/>
  <c r="G40" i="1"/>
  <c r="H40" i="1" s="1"/>
  <c r="G34" i="1"/>
  <c r="H34" i="1" s="1"/>
  <c r="G37" i="1"/>
  <c r="H37" i="1" s="1"/>
  <c r="G36" i="1"/>
  <c r="H36" i="1" s="1"/>
  <c r="G32" i="1"/>
  <c r="H32" i="1" s="1"/>
  <c r="G33" i="1"/>
  <c r="H33" i="1" s="1"/>
  <c r="I34" i="16"/>
  <c r="I33" i="16"/>
  <c r="I32" i="16"/>
  <c r="I31" i="16"/>
  <c r="I30" i="16"/>
  <c r="I29" i="16"/>
  <c r="I28" i="16"/>
  <c r="I27" i="16"/>
  <c r="I26" i="16"/>
  <c r="I25" i="16"/>
  <c r="J34" i="16" s="1"/>
  <c r="I24" i="16"/>
  <c r="I23" i="16"/>
  <c r="I22" i="16"/>
  <c r="I21" i="16"/>
  <c r="I20" i="16"/>
  <c r="I19" i="16"/>
  <c r="I18" i="16"/>
  <c r="I17" i="16"/>
  <c r="I16" i="16"/>
  <c r="I15" i="16"/>
  <c r="I14" i="16"/>
  <c r="I13" i="16"/>
  <c r="I12" i="16"/>
  <c r="I11" i="16"/>
  <c r="I10" i="16"/>
  <c r="I9" i="16"/>
  <c r="I8" i="16"/>
  <c r="J20" i="16" s="1"/>
  <c r="H21" i="5" l="1"/>
  <c r="H13" i="5"/>
  <c r="H18" i="5"/>
  <c r="H22" i="5"/>
  <c r="H14" i="5"/>
  <c r="J35" i="16"/>
  <c r="G22" i="13" l="1"/>
  <c r="H22" i="13" s="1"/>
  <c r="G15" i="8"/>
  <c r="H15" i="8" s="1"/>
  <c r="G33" i="13"/>
  <c r="H33" i="13" s="1"/>
  <c r="G23" i="13"/>
  <c r="H23" i="13" s="1"/>
  <c r="K17" i="8"/>
  <c r="G14" i="8"/>
  <c r="H14" i="8" s="1"/>
  <c r="G12" i="8"/>
  <c r="H12" i="8" s="1"/>
  <c r="G10" i="8"/>
  <c r="H10" i="8" s="1"/>
  <c r="G16" i="8"/>
  <c r="H16" i="8" s="1"/>
  <c r="G11" i="8"/>
  <c r="H11" i="8" s="1"/>
  <c r="G17" i="8"/>
  <c r="H17" i="8" s="1"/>
  <c r="G13" i="8"/>
  <c r="H13" i="8" s="1"/>
  <c r="G26" i="5"/>
  <c r="H26" i="5" s="1"/>
  <c r="G29" i="5"/>
  <c r="H29" i="5" s="1"/>
  <c r="G30" i="5"/>
  <c r="H30" i="5" s="1"/>
  <c r="H27" i="5"/>
  <c r="G31" i="5"/>
  <c r="H31" i="5" s="1"/>
  <c r="G28" i="5"/>
  <c r="H28" i="5" s="1"/>
  <c r="G28" i="13" l="1"/>
  <c r="H28" i="13" s="1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16" i="8" l="1"/>
  <c r="K15" i="8"/>
  <c r="K14" i="8"/>
  <c r="K13" i="8"/>
  <c r="G19" i="5"/>
  <c r="F10" i="13"/>
  <c r="E10" i="13"/>
  <c r="D10" i="13"/>
  <c r="C10" i="13"/>
  <c r="B10" i="13"/>
  <c r="A10" i="13"/>
  <c r="F9" i="13"/>
  <c r="E9" i="13"/>
  <c r="D9" i="13"/>
  <c r="C9" i="13"/>
  <c r="B9" i="13"/>
  <c r="A9" i="13"/>
  <c r="A7" i="13"/>
  <c r="H16" i="5" l="1"/>
  <c r="H19" i="5"/>
  <c r="K37" i="1"/>
  <c r="K36" i="1"/>
  <c r="K35" i="1"/>
  <c r="K34" i="1"/>
  <c r="K33" i="1"/>
  <c r="K32" i="1"/>
  <c r="G11" i="13" l="1"/>
  <c r="G10" i="13"/>
  <c r="G9" i="13"/>
  <c r="K12" i="8"/>
  <c r="K11" i="8"/>
  <c r="K10" i="8"/>
  <c r="K9" i="5"/>
  <c r="A4" i="8" l="1"/>
  <c r="A4" i="5"/>
  <c r="K31" i="5"/>
  <c r="K27" i="5" l="1"/>
  <c r="K28" i="5"/>
  <c r="K29" i="5"/>
  <c r="K30" i="5"/>
  <c r="G17" i="13" l="1"/>
  <c r="H17" i="13" s="1"/>
  <c r="G16" i="13"/>
  <c r="H16" i="13" s="1"/>
  <c r="K10" i="1" l="1"/>
  <c r="F27" i="13" l="1"/>
  <c r="E27" i="13"/>
  <c r="D27" i="13"/>
  <c r="C27" i="13"/>
  <c r="B27" i="13"/>
  <c r="A27" i="13"/>
  <c r="F26" i="13"/>
  <c r="E26" i="13"/>
  <c r="D26" i="13"/>
  <c r="C26" i="13"/>
  <c r="B26" i="13"/>
  <c r="A26" i="13"/>
  <c r="G27" i="13" l="1"/>
  <c r="G26" i="13"/>
  <c r="A1" i="5" l="1"/>
  <c r="A2" i="5"/>
  <c r="A6" i="5"/>
  <c r="K26" i="5" l="1"/>
  <c r="A5" i="13" l="1"/>
  <c r="A5" i="8" l="1"/>
  <c r="A5" i="5"/>
  <c r="F32" i="13" l="1"/>
  <c r="E32" i="13"/>
  <c r="D32" i="13"/>
  <c r="C32" i="13"/>
  <c r="B32" i="13"/>
  <c r="A32" i="13"/>
  <c r="F31" i="13"/>
  <c r="E31" i="13"/>
  <c r="D31" i="13"/>
  <c r="C31" i="13"/>
  <c r="B31" i="13"/>
  <c r="A31" i="13"/>
  <c r="A29" i="13"/>
  <c r="G32" i="13" l="1"/>
  <c r="G31" i="13"/>
  <c r="A21" i="13"/>
  <c r="B21" i="13"/>
  <c r="C21" i="13"/>
  <c r="D21" i="13"/>
  <c r="E21" i="13"/>
  <c r="F21" i="13"/>
  <c r="A18" i="13" l="1"/>
  <c r="H11" i="13"/>
  <c r="A1" i="13"/>
  <c r="A2" i="13"/>
  <c r="A6" i="13"/>
  <c r="A14" i="13"/>
  <c r="B14" i="13"/>
  <c r="C14" i="13"/>
  <c r="D14" i="13"/>
  <c r="E14" i="13"/>
  <c r="F14" i="13"/>
  <c r="A15" i="13"/>
  <c r="B15" i="13"/>
  <c r="C15" i="13"/>
  <c r="D15" i="13"/>
  <c r="E15" i="13"/>
  <c r="F15" i="13"/>
  <c r="A20" i="13"/>
  <c r="B20" i="13"/>
  <c r="C20" i="13"/>
  <c r="D20" i="13"/>
  <c r="E20" i="13"/>
  <c r="F20" i="13"/>
  <c r="A24" i="13"/>
  <c r="A1" i="8"/>
  <c r="A2" i="8"/>
  <c r="A6" i="8"/>
  <c r="G15" i="13" l="1"/>
  <c r="G20" i="13"/>
  <c r="G21" i="13"/>
  <c r="G14" i="13"/>
</calcChain>
</file>

<file path=xl/sharedStrings.xml><?xml version="1.0" encoding="utf-8"?>
<sst xmlns="http://schemas.openxmlformats.org/spreadsheetml/2006/main" count="374" uniqueCount="111">
  <si>
    <t>JUGADOR</t>
  </si>
  <si>
    <t>H</t>
  </si>
  <si>
    <t>I</t>
  </si>
  <si>
    <t>V</t>
  </si>
  <si>
    <t>G</t>
  </si>
  <si>
    <t>N</t>
  </si>
  <si>
    <t>JUGADORA</t>
  </si>
  <si>
    <t>FEDERACION REGIONAL DE GOLF MAR Y SIERRAS</t>
  </si>
  <si>
    <t>CLUB</t>
  </si>
  <si>
    <t>--</t>
  </si>
  <si>
    <t>MENORES CON HCP</t>
  </si>
  <si>
    <t>1° S/V</t>
  </si>
  <si>
    <t>2° S/V</t>
  </si>
  <si>
    <t>1° NETO</t>
  </si>
  <si>
    <t>2° NETO</t>
  </si>
  <si>
    <t>F.N.</t>
  </si>
  <si>
    <t>DOS VUELTAS DE 9 HOYOS MEDAL PLAY</t>
  </si>
  <si>
    <t>DESEMP</t>
  </si>
  <si>
    <t>CABALLEROS MENORES DE 13 AÑOS (CLASES 10 Y POSTERIROES)</t>
  </si>
  <si>
    <t>DAMAS CATEGORIA JUVENILES Y MENORES</t>
  </si>
  <si>
    <t>DAMAS MENORES DE 15 AÑOS (Clases 08 y Posteriores)</t>
  </si>
  <si>
    <t>HOYO 1</t>
  </si>
  <si>
    <t>JAUNARENA FACUNDO</t>
  </si>
  <si>
    <t>COSTANTINO FELIPE VALENTIN</t>
  </si>
  <si>
    <t>DE MARTINO AGUSTIN</t>
  </si>
  <si>
    <t>LEOFANTI RENZO</t>
  </si>
  <si>
    <t>PATTI VICENTE</t>
  </si>
  <si>
    <t>PALENCIA EMILIO</t>
  </si>
  <si>
    <t>CRUZ AUGUSTO</t>
  </si>
  <si>
    <t>JUAREZ GOÑI FRANCISCO</t>
  </si>
  <si>
    <t>HAUQUI JUAN IGNACIO</t>
  </si>
  <si>
    <t>SARASOLA FEDERICO</t>
  </si>
  <si>
    <t>SANTANA PEDRO</t>
  </si>
  <si>
    <t>LANDI AGUSTIN</t>
  </si>
  <si>
    <t>SALVI SANTINO</t>
  </si>
  <si>
    <t>DURINGER BENJAMIN</t>
  </si>
  <si>
    <t>RAMPEZZOTTI BARTOLOME</t>
  </si>
  <si>
    <t>CRUZ COSME</t>
  </si>
  <si>
    <t>GUERENDIAIN FERMIN</t>
  </si>
  <si>
    <t>PATTI NICOLAS</t>
  </si>
  <si>
    <t>CABALLEROS M-18 (CLASES 05 - 06  Y  07)</t>
  </si>
  <si>
    <t>POLLERO CHRISTENSEN SIMON</t>
  </si>
  <si>
    <t>FLÜGEL LUCAS IGNACIO</t>
  </si>
  <si>
    <t>CEJAS SANTIAGO</t>
  </si>
  <si>
    <t>GRANDINETTI ANTONIO</t>
  </si>
  <si>
    <t>DATOLA SANTINO</t>
  </si>
  <si>
    <t>CABRERA IÑAQUI</t>
  </si>
  <si>
    <t>SALANITRO TOMAS</t>
  </si>
  <si>
    <t>MORUA CARIAC SANTIAGO</t>
  </si>
  <si>
    <t>TOBLER SANTIAGO</t>
  </si>
  <si>
    <t>SARASOLA JOSE MANUEL</t>
  </si>
  <si>
    <t>BERENGENO SANTINO MARIO</t>
  </si>
  <si>
    <t>LEOFANTI DANTE SALVADOR</t>
  </si>
  <si>
    <t>GOTI JULIO</t>
  </si>
  <si>
    <t>SAFE FRANCO</t>
  </si>
  <si>
    <t>GIMENEZ QUIROGA GONZALO</t>
  </si>
  <si>
    <t>REPETTO JUAN CRUZ</t>
  </si>
  <si>
    <t>BERCHOT TOMAS</t>
  </si>
  <si>
    <t>DAMAS JUV Y   M-18 (CLASES 05 - 06 Y 07)</t>
  </si>
  <si>
    <t>STIER RENATA</t>
  </si>
  <si>
    <t>POLITA NUÑEZ MAITE</t>
  </si>
  <si>
    <t>SERRES SCHEFFER JOSEFINA</t>
  </si>
  <si>
    <t>OLIVERI ANGELINA</t>
  </si>
  <si>
    <t>ERRECART GIMENA</t>
  </si>
  <si>
    <t>RAMPOLDI SARA ALESSIA</t>
  </si>
  <si>
    <t>MARTIN IARA</t>
  </si>
  <si>
    <t>DAMAS  M-15 (CLASES 08 Y POSTERIORES)</t>
  </si>
  <si>
    <t>DANIEL KATJA</t>
  </si>
  <si>
    <t>JENKINS UMA</t>
  </si>
  <si>
    <t>DEPREZ UMMA</t>
  </si>
  <si>
    <t>PORCEL ALFONSINA</t>
  </si>
  <si>
    <t>RODRIGUEZ MACIAS ISABELA</t>
  </si>
  <si>
    <t>BIONDELLI ALLEGRA</t>
  </si>
  <si>
    <t>MA KARTHE PUCILLO MIA</t>
  </si>
  <si>
    <t>ALVAREZ RAMIRO</t>
  </si>
  <si>
    <t>CEJAS CATALINA</t>
  </si>
  <si>
    <t>HOYO 10</t>
  </si>
  <si>
    <t>EVTGC</t>
  </si>
  <si>
    <t>GCD</t>
  </si>
  <si>
    <t>SPGC</t>
  </si>
  <si>
    <t>MDPGC</t>
  </si>
  <si>
    <t>TGC</t>
  </si>
  <si>
    <t>NGC</t>
  </si>
  <si>
    <t>CSCPGB</t>
  </si>
  <si>
    <t>CMDP</t>
  </si>
  <si>
    <t>LPSA</t>
  </si>
  <si>
    <t>STGC</t>
  </si>
  <si>
    <t>VGGC</t>
  </si>
  <si>
    <t>GOLF</t>
  </si>
  <si>
    <t>6° FECHA DEL RANKING</t>
  </si>
  <si>
    <t>DOMINGO 11 DE JUNIO DE 2023</t>
  </si>
  <si>
    <t>CARILO GOLF</t>
  </si>
  <si>
    <r>
      <t xml:space="preserve">6° FECHA DEL RANKING DE MENORES CON HANDICAP - </t>
    </r>
    <r>
      <rPr>
        <b/>
        <sz val="9"/>
        <color theme="3"/>
        <rFont val="Arial"/>
        <family val="2"/>
      </rPr>
      <t>DOS VUELTAS DE 9 HOYOS MEDAL PLAY -</t>
    </r>
  </si>
  <si>
    <t>par caballeros  :  36  +  37  =  73 - par  damas  :  37  +  37  =  74</t>
  </si>
  <si>
    <r>
      <t xml:space="preserve">CABALLEROS M-13 (CLASES 10 Y POSTERIORES) </t>
    </r>
    <r>
      <rPr>
        <b/>
        <sz val="9"/>
        <color rgb="FFFF0000"/>
        <rFont val="Arial"/>
        <family val="2"/>
      </rPr>
      <t>- BOCHAS ROJAS -</t>
    </r>
  </si>
  <si>
    <t>PROBICITO IGNACIO</t>
  </si>
  <si>
    <t>CABALLEROS M-15 (CLASES 08 Y 09)</t>
  </si>
  <si>
    <t>ZANETTA MAXIMO</t>
  </si>
  <si>
    <t>CEJAS FEDERICO</t>
  </si>
  <si>
    <t>GOTI MIGUEL</t>
  </si>
  <si>
    <t>REPETTO JUAN</t>
  </si>
  <si>
    <t>CABRERA IÑAKI</t>
  </si>
  <si>
    <t>ROMERA LUCAS</t>
  </si>
  <si>
    <t>NASSR TOMAS (JUV)</t>
  </si>
  <si>
    <t>OLIVERI CATERINA</t>
  </si>
  <si>
    <t>LEON CAMPOS IARA</t>
  </si>
  <si>
    <t>CABALLEROS JUVENILES (Clases 98- 99- 00- 01 - 02 - 03 y 04) Y                          MEMORES (Clases 05 - 06 y 07)</t>
  </si>
  <si>
    <t>NASSR TOMAS FRANCISCO</t>
  </si>
  <si>
    <t>CABALLEROS MENORES DE 15 AÑOS (Clases 08 - 09)</t>
  </si>
  <si>
    <t>CABALLEROS JUVENILES Y MENORES</t>
  </si>
  <si>
    <t>CARILO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</si>
</sst>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yy;@"/>
    <numFmt numFmtId="165" formatCode="[$-C0A]General"/>
    <numFmt numFmtId="166" formatCode="0.0"/>
    <numFmt numFmtId="167" formatCode="_-* #,##0.0_-;\-* #,##0.0_-;_-* &quot;-&quot;??_-;_-@_-"/>
  </numFmts>
  <fonts count="38">
    <font>
      <sz val="10"/>
      <name val="Arial"/>
    </font>
    <font>
      <sz val="15"/>
      <name val="Arial"/>
      <family val="2"/>
    </font>
    <font>
      <b/>
      <sz val="25"/>
      <name val="Arial"/>
      <family val="2"/>
    </font>
    <font>
      <b/>
      <sz val="15"/>
      <name val="Arial"/>
      <family val="2"/>
    </font>
    <font>
      <b/>
      <sz val="15"/>
      <color indexed="12"/>
      <name val="Arial"/>
      <family val="2"/>
    </font>
    <font>
      <b/>
      <sz val="15"/>
      <color indexed="10"/>
      <name val="Arial"/>
      <family val="2"/>
    </font>
    <font>
      <sz val="15"/>
      <color indexed="17"/>
      <name val="Arial"/>
      <family val="2"/>
    </font>
    <font>
      <sz val="15"/>
      <color indexed="12"/>
      <name val="Arial"/>
      <family val="2"/>
    </font>
    <font>
      <sz val="15"/>
      <color indexed="10"/>
      <name val="Arial"/>
      <family val="2"/>
    </font>
    <font>
      <b/>
      <u/>
      <sz val="20"/>
      <color indexed="10"/>
      <name val="Arial"/>
      <family val="2"/>
    </font>
    <font>
      <b/>
      <sz val="15"/>
      <color indexed="9"/>
      <name val="Arial"/>
      <family val="2"/>
    </font>
    <font>
      <sz val="11"/>
      <color indexed="12"/>
      <name val="Arial"/>
      <family val="2"/>
    </font>
    <font>
      <b/>
      <sz val="11"/>
      <color indexed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u/>
      <sz val="15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4"/>
      <name val="Arial"/>
      <family val="2"/>
    </font>
    <font>
      <sz val="15"/>
      <name val="Wingdings 2"/>
      <family val="1"/>
      <charset val="2"/>
    </font>
    <font>
      <sz val="10"/>
      <color theme="1"/>
      <name val="Arial1"/>
    </font>
    <font>
      <b/>
      <sz val="15"/>
      <color rgb="FFFF0000"/>
      <name val="Arial"/>
      <family val="2"/>
    </font>
    <font>
      <sz val="10"/>
      <color rgb="FF000000"/>
      <name val="Arial1"/>
    </font>
    <font>
      <sz val="12"/>
      <name val="Arial"/>
      <family val="2"/>
    </font>
    <font>
      <b/>
      <sz val="12"/>
      <name val="Arial"/>
      <family val="2"/>
    </font>
    <font>
      <b/>
      <sz val="20"/>
      <name val="Arial"/>
      <family val="2"/>
    </font>
    <font>
      <sz val="25"/>
      <name val="Arial"/>
      <family val="2"/>
    </font>
    <font>
      <b/>
      <sz val="11"/>
      <color indexed="9"/>
      <name val="Arial"/>
      <family val="2"/>
    </font>
    <font>
      <b/>
      <sz val="9"/>
      <color indexed="10"/>
      <name val="Arial"/>
      <family val="2"/>
    </font>
    <font>
      <b/>
      <sz val="9"/>
      <color theme="3"/>
      <name val="Arial"/>
      <family val="2"/>
    </font>
    <font>
      <b/>
      <sz val="9"/>
      <color indexed="9"/>
      <name val="Arial"/>
      <family val="2"/>
    </font>
    <font>
      <b/>
      <sz val="9"/>
      <color theme="0"/>
      <name val="Arial"/>
      <family val="2"/>
    </font>
    <font>
      <b/>
      <sz val="9"/>
      <color rgb="FFFF0000"/>
      <name val="Arial"/>
      <family val="2"/>
    </font>
    <font>
      <sz val="10"/>
      <name val="Arial1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0" fontId="16" fillId="0" borderId="0"/>
    <xf numFmtId="0" fontId="16" fillId="0" borderId="0"/>
    <xf numFmtId="165" fontId="24" fillId="0" borderId="0"/>
    <xf numFmtId="165" fontId="26" fillId="0" borderId="0"/>
  </cellStyleXfs>
  <cellXfs count="1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" fillId="0" borderId="3" xfId="0" applyFont="1" applyBorder="1"/>
    <xf numFmtId="0" fontId="3" fillId="2" borderId="1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6" borderId="1" xfId="0" applyFont="1" applyFill="1" applyBorder="1"/>
    <xf numFmtId="164" fontId="20" fillId="0" borderId="1" xfId="0" applyNumberFormat="1" applyFont="1" applyBorder="1" applyAlignment="1">
      <alignment horizontal="center"/>
    </xf>
    <xf numFmtId="164" fontId="21" fillId="0" borderId="5" xfId="0" applyNumberFormat="1" applyFont="1" applyBorder="1" applyAlignment="1">
      <alignment horizontal="center"/>
    </xf>
    <xf numFmtId="164" fontId="21" fillId="0" borderId="0" xfId="0" applyNumberFormat="1" applyFont="1"/>
    <xf numFmtId="0" fontId="18" fillId="6" borderId="1" xfId="0" applyFont="1" applyFill="1" applyBorder="1"/>
    <xf numFmtId="0" fontId="3" fillId="0" borderId="4" xfId="0" quotePrefix="1" applyFont="1" applyBorder="1" applyAlignment="1">
      <alignment horizontal="center"/>
    </xf>
    <xf numFmtId="0" fontId="3" fillId="0" borderId="0" xfId="0" applyFont="1"/>
    <xf numFmtId="0" fontId="7" fillId="0" borderId="2" xfId="0" applyFont="1" applyBorder="1" applyAlignment="1">
      <alignment horizontal="center"/>
    </xf>
    <xf numFmtId="0" fontId="6" fillId="0" borderId="3" xfId="0" applyFont="1" applyBorder="1"/>
    <xf numFmtId="0" fontId="23" fillId="0" borderId="0" xfId="0" applyFont="1"/>
    <xf numFmtId="0" fontId="14" fillId="0" borderId="2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6" fillId="0" borderId="21" xfId="0" applyFont="1" applyBorder="1"/>
    <xf numFmtId="0" fontId="11" fillId="0" borderId="22" xfId="0" applyFont="1" applyBorder="1" applyAlignment="1">
      <alignment horizontal="center"/>
    </xf>
    <xf numFmtId="164" fontId="11" fillId="0" borderId="22" xfId="0" applyNumberFormat="1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23" fillId="0" borderId="0" xfId="0" quotePrefix="1" applyFont="1"/>
    <xf numFmtId="0" fontId="11" fillId="0" borderId="2" xfId="0" applyFont="1" applyBorder="1" applyAlignment="1">
      <alignment horizontal="center"/>
    </xf>
    <xf numFmtId="164" fontId="11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6" fillId="0" borderId="26" xfId="0" applyFont="1" applyBorder="1"/>
    <xf numFmtId="0" fontId="11" fillId="0" borderId="27" xfId="0" applyFont="1" applyBorder="1" applyAlignment="1">
      <alignment horizontal="center"/>
    </xf>
    <xf numFmtId="164" fontId="11" fillId="0" borderId="27" xfId="0" applyNumberFormat="1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27" fillId="0" borderId="0" xfId="0" applyFont="1" applyAlignment="1">
      <alignment vertical="center"/>
    </xf>
    <xf numFmtId="0" fontId="6" fillId="6" borderId="21" xfId="0" applyFont="1" applyFill="1" applyBorder="1"/>
    <xf numFmtId="0" fontId="3" fillId="2" borderId="19" xfId="0" applyFont="1" applyFill="1" applyBorder="1" applyAlignment="1">
      <alignment horizontal="center"/>
    </xf>
    <xf numFmtId="0" fontId="30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35" fillId="0" borderId="0" xfId="0" applyFont="1" applyAlignment="1">
      <alignment horizontal="center" vertical="center"/>
    </xf>
    <xf numFmtId="20" fontId="21" fillId="0" borderId="35" xfId="0" applyNumberFormat="1" applyFont="1" applyBorder="1" applyAlignment="1">
      <alignment horizontal="center" vertical="center"/>
    </xf>
    <xf numFmtId="0" fontId="21" fillId="0" borderId="36" xfId="0" applyFont="1" applyBorder="1" applyAlignment="1">
      <alignment vertical="center"/>
    </xf>
    <xf numFmtId="165" fontId="37" fillId="0" borderId="37" xfId="3" applyFont="1" applyBorder="1" applyAlignment="1">
      <alignment vertical="center"/>
    </xf>
    <xf numFmtId="166" fontId="37" fillId="0" borderId="37" xfId="3" quotePrefix="1" applyNumberFormat="1" applyFont="1" applyBorder="1" applyAlignment="1">
      <alignment horizontal="center" vertical="center"/>
    </xf>
    <xf numFmtId="0" fontId="16" fillId="0" borderId="37" xfId="0" applyFont="1" applyBorder="1" applyAlignment="1">
      <alignment vertical="center"/>
    </xf>
    <xf numFmtId="166" fontId="37" fillId="0" borderId="38" xfId="3" quotePrefix="1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20" fontId="21" fillId="0" borderId="14" xfId="0" applyNumberFormat="1" applyFont="1" applyBorder="1" applyAlignment="1">
      <alignment horizontal="center" vertical="center"/>
    </xf>
    <xf numFmtId="0" fontId="21" fillId="0" borderId="3" xfId="0" applyFont="1" applyBorder="1" applyAlignment="1">
      <alignment vertical="center"/>
    </xf>
    <xf numFmtId="165" fontId="37" fillId="0" borderId="2" xfId="3" applyFont="1" applyBorder="1" applyAlignment="1">
      <alignment vertical="center"/>
    </xf>
    <xf numFmtId="166" fontId="37" fillId="0" borderId="2" xfId="3" quotePrefix="1" applyNumberFormat="1" applyFont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166" fontId="37" fillId="0" borderId="4" xfId="3" quotePrefix="1" applyNumberFormat="1" applyFont="1" applyBorder="1" applyAlignment="1">
      <alignment horizontal="center" vertical="center"/>
    </xf>
    <xf numFmtId="0" fontId="21" fillId="0" borderId="26" xfId="0" applyFont="1" applyBorder="1" applyAlignment="1">
      <alignment vertical="center"/>
    </xf>
    <xf numFmtId="165" fontId="37" fillId="0" borderId="27" xfId="3" applyFont="1" applyBorder="1" applyAlignment="1">
      <alignment vertical="center"/>
    </xf>
    <xf numFmtId="166" fontId="37" fillId="0" borderId="27" xfId="3" quotePrefix="1" applyNumberFormat="1" applyFont="1" applyBorder="1" applyAlignment="1">
      <alignment horizontal="center" vertical="center"/>
    </xf>
    <xf numFmtId="0" fontId="16" fillId="0" borderId="27" xfId="0" applyFont="1" applyBorder="1" applyAlignment="1">
      <alignment vertical="center"/>
    </xf>
    <xf numFmtId="166" fontId="37" fillId="0" borderId="28" xfId="3" quotePrefix="1" applyNumberFormat="1" applyFont="1" applyBorder="1" applyAlignment="1">
      <alignment horizontal="center" vertical="center"/>
    </xf>
    <xf numFmtId="0" fontId="16" fillId="0" borderId="31" xfId="0" applyFont="1" applyBorder="1" applyAlignment="1">
      <alignment vertical="center"/>
    </xf>
    <xf numFmtId="165" fontId="37" fillId="0" borderId="32" xfId="3" applyFont="1" applyBorder="1" applyAlignment="1">
      <alignment vertical="center"/>
    </xf>
    <xf numFmtId="166" fontId="37" fillId="0" borderId="32" xfId="3" quotePrefix="1" applyNumberFormat="1" applyFont="1" applyBorder="1" applyAlignment="1">
      <alignment horizontal="center" vertical="center"/>
    </xf>
    <xf numFmtId="0" fontId="16" fillId="0" borderId="32" xfId="0" applyFont="1" applyBorder="1" applyAlignment="1">
      <alignment vertical="center"/>
    </xf>
    <xf numFmtId="166" fontId="37" fillId="0" borderId="33" xfId="3" quotePrefix="1" applyNumberFormat="1" applyFont="1" applyBorder="1" applyAlignment="1">
      <alignment horizontal="center" vertical="center"/>
    </xf>
    <xf numFmtId="0" fontId="16" fillId="0" borderId="3" xfId="0" applyFont="1" applyBorder="1" applyAlignment="1">
      <alignment vertical="center"/>
    </xf>
    <xf numFmtId="0" fontId="16" fillId="0" borderId="4" xfId="0" applyFont="1" applyBorder="1" applyAlignment="1">
      <alignment horizontal="center" vertical="center"/>
    </xf>
    <xf numFmtId="20" fontId="21" fillId="0" borderId="39" xfId="0" applyNumberFormat="1" applyFont="1" applyBorder="1" applyAlignment="1">
      <alignment horizontal="center" vertical="center"/>
    </xf>
    <xf numFmtId="20" fontId="21" fillId="0" borderId="11" xfId="0" applyNumberFormat="1" applyFont="1" applyBorder="1" applyAlignment="1">
      <alignment horizontal="center" vertical="center"/>
    </xf>
    <xf numFmtId="20" fontId="21" fillId="0" borderId="41" xfId="0" applyNumberFormat="1" applyFont="1" applyBorder="1" applyAlignment="1">
      <alignment horizontal="center" vertical="center"/>
    </xf>
    <xf numFmtId="0" fontId="35" fillId="10" borderId="1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167" fontId="16" fillId="0" borderId="0" xfId="0" applyNumberFormat="1" applyFont="1" applyAlignment="1">
      <alignment vertical="center"/>
    </xf>
    <xf numFmtId="166" fontId="16" fillId="0" borderId="0" xfId="0" applyNumberFormat="1" applyFont="1" applyAlignment="1">
      <alignment horizontal="center" vertical="center"/>
    </xf>
    <xf numFmtId="20" fontId="21" fillId="0" borderId="40" xfId="0" applyNumberFormat="1" applyFont="1" applyBorder="1" applyAlignment="1">
      <alignment horizontal="center" vertical="center"/>
    </xf>
    <xf numFmtId="0" fontId="16" fillId="0" borderId="21" xfId="0" applyFont="1" applyBorder="1" applyAlignment="1">
      <alignment vertical="center"/>
    </xf>
    <xf numFmtId="0" fontId="16" fillId="0" borderId="22" xfId="0" applyFont="1" applyBorder="1" applyAlignment="1">
      <alignment vertical="center"/>
    </xf>
    <xf numFmtId="166" fontId="37" fillId="0" borderId="22" xfId="3" quotePrefix="1" applyNumberFormat="1" applyFont="1" applyBorder="1" applyAlignment="1">
      <alignment horizontal="center" vertical="center"/>
    </xf>
    <xf numFmtId="165" fontId="37" fillId="0" borderId="22" xfId="3" applyFont="1" applyBorder="1" applyAlignment="1">
      <alignment vertical="center"/>
    </xf>
    <xf numFmtId="0" fontId="16" fillId="0" borderId="42" xfId="0" applyFont="1" applyBorder="1" applyAlignment="1">
      <alignment horizontal="center" vertical="center"/>
    </xf>
    <xf numFmtId="0" fontId="21" fillId="0" borderId="31" xfId="0" applyFont="1" applyBorder="1" applyAlignment="1">
      <alignment vertical="center"/>
    </xf>
    <xf numFmtId="20" fontId="21" fillId="0" borderId="15" xfId="0" applyNumberFormat="1" applyFont="1" applyBorder="1" applyAlignment="1">
      <alignment horizontal="center" vertical="center"/>
    </xf>
    <xf numFmtId="0" fontId="35" fillId="11" borderId="1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5" fillId="6" borderId="21" xfId="0" applyFont="1" applyFill="1" applyBorder="1"/>
    <xf numFmtId="0" fontId="8" fillId="0" borderId="22" xfId="0" quotePrefix="1" applyFont="1" applyBorder="1" applyAlignment="1">
      <alignment horizontal="center"/>
    </xf>
    <xf numFmtId="0" fontId="7" fillId="0" borderId="22" xfId="0" quotePrefix="1" applyFont="1" applyBorder="1" applyAlignment="1">
      <alignment horizontal="center"/>
    </xf>
    <xf numFmtId="0" fontId="7" fillId="0" borderId="24" xfId="0" quotePrefix="1" applyFont="1" applyBorder="1" applyAlignment="1">
      <alignment horizontal="center"/>
    </xf>
    <xf numFmtId="0" fontId="7" fillId="2" borderId="23" xfId="0" quotePrefix="1" applyFont="1" applyFill="1" applyBorder="1" applyAlignment="1">
      <alignment horizontal="center"/>
    </xf>
    <xf numFmtId="0" fontId="5" fillId="0" borderId="20" xfId="0" quotePrefix="1" applyFont="1" applyBorder="1" applyAlignment="1">
      <alignment horizontal="center"/>
    </xf>
    <xf numFmtId="0" fontId="25" fillId="6" borderId="26" xfId="0" applyFont="1" applyFill="1" applyBorder="1"/>
    <xf numFmtId="0" fontId="8" fillId="0" borderId="27" xfId="0" quotePrefix="1" applyFont="1" applyBorder="1" applyAlignment="1">
      <alignment horizontal="center"/>
    </xf>
    <xf numFmtId="0" fontId="7" fillId="0" borderId="27" xfId="0" quotePrefix="1" applyFont="1" applyBorder="1" applyAlignment="1">
      <alignment horizontal="center"/>
    </xf>
    <xf numFmtId="0" fontId="7" fillId="0" borderId="29" xfId="0" quotePrefix="1" applyFont="1" applyBorder="1" applyAlignment="1">
      <alignment horizontal="center"/>
    </xf>
    <xf numFmtId="0" fontId="7" fillId="2" borderId="15" xfId="0" quotePrefix="1" applyFont="1" applyFill="1" applyBorder="1" applyAlignment="1">
      <alignment horizontal="center"/>
    </xf>
    <xf numFmtId="0" fontId="5" fillId="0" borderId="30" xfId="0" quotePrefix="1" applyFont="1" applyBorder="1" applyAlignment="1">
      <alignment horizontal="center"/>
    </xf>
    <xf numFmtId="0" fontId="25" fillId="6" borderId="23" xfId="0" applyFont="1" applyFill="1" applyBorder="1" applyAlignment="1">
      <alignment horizontal="center"/>
    </xf>
    <xf numFmtId="0" fontId="5" fillId="6" borderId="20" xfId="0" applyFont="1" applyFill="1" applyBorder="1" applyAlignment="1">
      <alignment horizontal="center"/>
    </xf>
    <xf numFmtId="0" fontId="4" fillId="6" borderId="11" xfId="0" applyFont="1" applyFill="1" applyBorder="1" applyAlignment="1">
      <alignment horizontal="center"/>
    </xf>
    <xf numFmtId="0" fontId="25" fillId="6" borderId="11" xfId="0" applyFont="1" applyFill="1" applyBorder="1" applyAlignment="1">
      <alignment horizontal="center"/>
    </xf>
    <xf numFmtId="0" fontId="25" fillId="6" borderId="3" xfId="0" applyFont="1" applyFill="1" applyBorder="1"/>
    <xf numFmtId="0" fontId="8" fillId="0" borderId="2" xfId="0" quotePrefix="1" applyFont="1" applyBorder="1" applyAlignment="1">
      <alignment horizontal="center"/>
    </xf>
    <xf numFmtId="0" fontId="7" fillId="0" borderId="2" xfId="0" quotePrefix="1" applyFont="1" applyBorder="1" applyAlignment="1">
      <alignment horizontal="center"/>
    </xf>
    <xf numFmtId="0" fontId="7" fillId="0" borderId="8" xfId="0" quotePrefix="1" applyFont="1" applyBorder="1" applyAlignment="1">
      <alignment horizontal="center"/>
    </xf>
    <xf numFmtId="0" fontId="7" fillId="2" borderId="11" xfId="0" quotePrefix="1" applyFont="1" applyFill="1" applyBorder="1" applyAlignment="1">
      <alignment horizontal="center"/>
    </xf>
    <xf numFmtId="0" fontId="5" fillId="0" borderId="10" xfId="0" quotePrefix="1" applyFont="1" applyBorder="1" applyAlignment="1">
      <alignment horizontal="center"/>
    </xf>
    <xf numFmtId="0" fontId="4" fillId="6" borderId="23" xfId="0" applyFont="1" applyFill="1" applyBorder="1" applyAlignment="1">
      <alignment horizontal="center"/>
    </xf>
    <xf numFmtId="0" fontId="25" fillId="6" borderId="20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4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9" fillId="3" borderId="16" xfId="0" applyFont="1" applyFill="1" applyBorder="1" applyAlignment="1">
      <alignment horizontal="center" wrapText="1"/>
    </xf>
    <xf numFmtId="0" fontId="19" fillId="3" borderId="13" xfId="0" applyFont="1" applyFill="1" applyBorder="1" applyAlignment="1">
      <alignment horizontal="center" wrapText="1"/>
    </xf>
    <xf numFmtId="0" fontId="19" fillId="3" borderId="17" xfId="0" applyFont="1" applyFill="1" applyBorder="1" applyAlignment="1">
      <alignment horizontal="center" wrapText="1"/>
    </xf>
    <xf numFmtId="0" fontId="19" fillId="3" borderId="43" xfId="0" applyFont="1" applyFill="1" applyBorder="1" applyAlignment="1">
      <alignment horizontal="center" wrapText="1"/>
    </xf>
    <xf numFmtId="0" fontId="19" fillId="3" borderId="6" xfId="0" applyFont="1" applyFill="1" applyBorder="1" applyAlignment="1">
      <alignment horizontal="center" wrapText="1"/>
    </xf>
    <xf numFmtId="0" fontId="19" fillId="3" borderId="34" xfId="0" applyFont="1" applyFill="1" applyBorder="1" applyAlignment="1">
      <alignment horizontal="center" wrapText="1"/>
    </xf>
    <xf numFmtId="0" fontId="3" fillId="3" borderId="25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19" fillId="3" borderId="7" xfId="0" applyFont="1" applyFill="1" applyBorder="1" applyAlignment="1">
      <alignment horizontal="center"/>
    </xf>
    <xf numFmtId="0" fontId="19" fillId="3" borderId="12" xfId="0" applyFont="1" applyFill="1" applyBorder="1" applyAlignment="1">
      <alignment horizontal="center"/>
    </xf>
    <xf numFmtId="0" fontId="19" fillId="3" borderId="9" xfId="0" applyFont="1" applyFill="1" applyBorder="1" applyAlignment="1">
      <alignment horizontal="center"/>
    </xf>
    <xf numFmtId="0" fontId="25" fillId="0" borderId="6" xfId="0" applyFont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19" fillId="5" borderId="7" xfId="0" applyFont="1" applyFill="1" applyBorder="1" applyAlignment="1">
      <alignment horizontal="center"/>
    </xf>
    <xf numFmtId="0" fontId="19" fillId="5" borderId="12" xfId="0" applyFont="1" applyFill="1" applyBorder="1" applyAlignment="1">
      <alignment horizontal="center"/>
    </xf>
    <xf numFmtId="0" fontId="19" fillId="5" borderId="9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34" fillId="8" borderId="7" xfId="0" applyFont="1" applyFill="1" applyBorder="1" applyAlignment="1">
      <alignment horizontal="center" vertical="center"/>
    </xf>
    <xf numFmtId="0" fontId="34" fillId="8" borderId="12" xfId="0" applyFont="1" applyFill="1" applyBorder="1" applyAlignment="1">
      <alignment horizontal="center" vertical="center"/>
    </xf>
    <xf numFmtId="0" fontId="34" fillId="8" borderId="9" xfId="0" applyFont="1" applyFill="1" applyBorder="1" applyAlignment="1">
      <alignment horizontal="center" vertical="center"/>
    </xf>
    <xf numFmtId="0" fontId="35" fillId="9" borderId="7" xfId="0" applyFont="1" applyFill="1" applyBorder="1" applyAlignment="1">
      <alignment horizontal="center" vertical="center"/>
    </xf>
    <xf numFmtId="0" fontId="35" fillId="9" borderId="12" xfId="0" applyFont="1" applyFill="1" applyBorder="1" applyAlignment="1">
      <alignment horizontal="center" vertical="center"/>
    </xf>
    <xf numFmtId="0" fontId="35" fillId="9" borderId="9" xfId="0" applyFont="1" applyFill="1" applyBorder="1" applyAlignment="1">
      <alignment horizontal="center" vertical="center"/>
    </xf>
    <xf numFmtId="0" fontId="35" fillId="9" borderId="6" xfId="0" applyFont="1" applyFill="1" applyBorder="1" applyAlignment="1">
      <alignment horizontal="center" vertical="center"/>
    </xf>
    <xf numFmtId="0" fontId="35" fillId="9" borderId="34" xfId="0" applyFont="1" applyFill="1" applyBorder="1" applyAlignment="1">
      <alignment horizontal="center" vertical="center"/>
    </xf>
    <xf numFmtId="0" fontId="34" fillId="8" borderId="16" xfId="0" applyFont="1" applyFill="1" applyBorder="1" applyAlignment="1">
      <alignment horizontal="center" vertical="center"/>
    </xf>
    <xf numFmtId="0" fontId="34" fillId="8" borderId="13" xfId="0" applyFont="1" applyFill="1" applyBorder="1" applyAlignment="1">
      <alignment horizontal="center" vertical="center"/>
    </xf>
    <xf numFmtId="0" fontId="34" fillId="8" borderId="17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1" fillId="4" borderId="2" xfId="0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32" fillId="7" borderId="2" xfId="0" applyFont="1" applyFill="1" applyBorder="1" applyAlignment="1">
      <alignment horizontal="center" vertical="center"/>
    </xf>
  </cellXfs>
  <cellStyles count="5">
    <cellStyle name="Excel Built-in Normal" xfId="2" xr:uid="{00000000-0005-0000-0000-000000000000}"/>
    <cellStyle name="Excel Built-in Normal 1" xfId="4" xr:uid="{00000000-0005-0000-0000-000001000000}"/>
    <cellStyle name="Excel Built-in Normal 2" xfId="3" xr:uid="{00000000-0005-0000-0000-000002000000}"/>
    <cellStyle name="Normal" xfId="0" builtinId="0"/>
    <cellStyle name="Normal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176901</xdr:colOff>
      <xdr:row>0</xdr:row>
      <xdr:rowOff>0</xdr:rowOff>
    </xdr:from>
    <xdr:to>
      <xdr:col>8</xdr:col>
      <xdr:colOff>686759</xdr:colOff>
      <xdr:row>1</xdr:row>
      <xdr:rowOff>81643</xdr:rowOff>
    </xdr:to>
    <xdr:pic>
      <xdr:nvPicPr>
        <xdr:cNvPr id="2" name="1 Imagen" descr="Arkay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69437" y="0"/>
          <a:ext cx="958893" cy="476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204107</xdr:colOff>
      <xdr:row>0</xdr:row>
      <xdr:rowOff>68035</xdr:rowOff>
    </xdr:from>
    <xdr:to>
      <xdr:col>8</xdr:col>
      <xdr:colOff>713964</xdr:colOff>
      <xdr:row>1</xdr:row>
      <xdr:rowOff>149678</xdr:rowOff>
    </xdr:to>
    <xdr:pic>
      <xdr:nvPicPr>
        <xdr:cNvPr id="4" name="3 Imagen" descr="Arkay.jp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42214" y="68035"/>
          <a:ext cx="958893" cy="4762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204109</xdr:colOff>
      <xdr:row>0</xdr:row>
      <xdr:rowOff>40821</xdr:rowOff>
    </xdr:from>
    <xdr:to>
      <xdr:col>8</xdr:col>
      <xdr:colOff>713967</xdr:colOff>
      <xdr:row>1</xdr:row>
      <xdr:rowOff>122464</xdr:rowOff>
    </xdr:to>
    <xdr:pic>
      <xdr:nvPicPr>
        <xdr:cNvPr id="2" name="1 Imagen" descr="Arkay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87788" y="40821"/>
          <a:ext cx="958893" cy="4762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320703</xdr:colOff>
      <xdr:row>0</xdr:row>
      <xdr:rowOff>122478</xdr:rowOff>
    </xdr:from>
    <xdr:to>
      <xdr:col>8</xdr:col>
      <xdr:colOff>843643</xdr:colOff>
      <xdr:row>4</xdr:row>
      <xdr:rowOff>16019</xdr:rowOff>
    </xdr:to>
    <xdr:pic>
      <xdr:nvPicPr>
        <xdr:cNvPr id="3" name="2 Imagen" descr="Arkay.jpg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51239" y="122478"/>
          <a:ext cx="1529868" cy="8732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0"/>
  <sheetViews>
    <sheetView tabSelected="1" zoomScale="70" workbookViewId="0">
      <selection sqref="A1:H1"/>
    </sheetView>
  </sheetViews>
  <sheetFormatPr baseColWidth="10" defaultRowHeight="18.75"/>
  <cols>
    <col min="1" max="1" width="34.85546875" style="1" customWidth="1"/>
    <col min="2" max="2" width="8.85546875" style="6" bestFit="1" customWidth="1"/>
    <col min="3" max="3" width="12" style="6" bestFit="1" customWidth="1"/>
    <col min="4" max="4" width="7.85546875" style="2" bestFit="1" customWidth="1"/>
    <col min="5" max="8" width="6.7109375" style="2" customWidth="1"/>
    <col min="9" max="9" width="12.85546875" style="1" bestFit="1" customWidth="1"/>
    <col min="10" max="16384" width="11.42578125" style="1"/>
  </cols>
  <sheetData>
    <row r="1" spans="1:11" ht="30.75">
      <c r="A1" s="132" t="s">
        <v>110</v>
      </c>
      <c r="B1" s="132"/>
      <c r="C1" s="132"/>
      <c r="D1" s="132"/>
      <c r="E1" s="132"/>
      <c r="F1" s="132"/>
      <c r="G1" s="132"/>
      <c r="H1" s="132"/>
    </row>
    <row r="2" spans="1:11" ht="30.75">
      <c r="A2" s="132" t="s">
        <v>88</v>
      </c>
      <c r="B2" s="132"/>
      <c r="C2" s="132"/>
      <c r="D2" s="132"/>
      <c r="E2" s="132"/>
      <c r="F2" s="132"/>
      <c r="G2" s="132"/>
      <c r="H2" s="132"/>
    </row>
    <row r="3" spans="1:11" ht="19.5">
      <c r="A3" s="133" t="s">
        <v>7</v>
      </c>
      <c r="B3" s="133"/>
      <c r="C3" s="133"/>
      <c r="D3" s="133"/>
      <c r="E3" s="133"/>
      <c r="F3" s="133"/>
      <c r="G3" s="133"/>
      <c r="H3" s="133"/>
    </row>
    <row r="4" spans="1:11" ht="26.25">
      <c r="A4" s="134" t="s">
        <v>89</v>
      </c>
      <c r="B4" s="134"/>
      <c r="C4" s="134"/>
      <c r="D4" s="134"/>
      <c r="E4" s="134"/>
      <c r="F4" s="134"/>
      <c r="G4" s="134"/>
      <c r="H4" s="134"/>
    </row>
    <row r="5" spans="1:11" ht="19.5">
      <c r="A5" s="135" t="s">
        <v>16</v>
      </c>
      <c r="B5" s="135"/>
      <c r="C5" s="135"/>
      <c r="D5" s="135"/>
      <c r="E5" s="135"/>
      <c r="F5" s="135"/>
      <c r="G5" s="135"/>
      <c r="H5" s="135"/>
    </row>
    <row r="6" spans="1:11" ht="20.25" thickBot="1">
      <c r="A6" s="131" t="s">
        <v>90</v>
      </c>
      <c r="B6" s="131"/>
      <c r="C6" s="131"/>
      <c r="D6" s="131"/>
      <c r="E6" s="131"/>
      <c r="F6" s="131"/>
      <c r="G6" s="131"/>
      <c r="H6" s="131"/>
    </row>
    <row r="7" spans="1:11">
      <c r="A7" s="136" t="s">
        <v>106</v>
      </c>
      <c r="B7" s="137"/>
      <c r="C7" s="137"/>
      <c r="D7" s="137"/>
      <c r="E7" s="137"/>
      <c r="F7" s="137"/>
      <c r="G7" s="137"/>
      <c r="H7" s="138"/>
    </row>
    <row r="8" spans="1:11" ht="19.5" thickBot="1">
      <c r="A8" s="139"/>
      <c r="B8" s="140"/>
      <c r="C8" s="140"/>
      <c r="D8" s="140"/>
      <c r="E8" s="140"/>
      <c r="F8" s="140"/>
      <c r="G8" s="140"/>
      <c r="H8" s="141"/>
    </row>
    <row r="9" spans="1:11" s="3" customFormat="1" ht="20.25" thickBot="1">
      <c r="A9" s="4" t="s">
        <v>0</v>
      </c>
      <c r="B9" s="5" t="s">
        <v>8</v>
      </c>
      <c r="C9" s="5" t="s">
        <v>15</v>
      </c>
      <c r="D9" s="4" t="s">
        <v>1</v>
      </c>
      <c r="E9" s="4" t="s">
        <v>2</v>
      </c>
      <c r="F9" s="10" t="s">
        <v>3</v>
      </c>
      <c r="G9" s="9" t="s">
        <v>4</v>
      </c>
      <c r="H9" s="11" t="s">
        <v>5</v>
      </c>
      <c r="K9" s="25" t="s">
        <v>17</v>
      </c>
    </row>
    <row r="10" spans="1:11" ht="20.25" thickBot="1">
      <c r="A10" s="27" t="s">
        <v>53</v>
      </c>
      <c r="B10" s="28" t="s">
        <v>81</v>
      </c>
      <c r="C10" s="29">
        <v>38874</v>
      </c>
      <c r="D10" s="30">
        <v>-1</v>
      </c>
      <c r="E10" s="31">
        <v>36</v>
      </c>
      <c r="F10" s="32">
        <v>36</v>
      </c>
      <c r="G10" s="116">
        <f t="shared" ref="G10:G26" si="0">SUM(E10:F10)</f>
        <v>72</v>
      </c>
      <c r="H10" s="34">
        <f t="shared" ref="H10:H26" si="1">SUM(G10-D10)</f>
        <v>73</v>
      </c>
      <c r="I10" s="15" t="s">
        <v>11</v>
      </c>
      <c r="K10" s="14">
        <f t="shared" ref="K10:K26" si="2">(F10-D10*0.5)</f>
        <v>36.5</v>
      </c>
    </row>
    <row r="11" spans="1:11" ht="20.25" thickBot="1">
      <c r="A11" s="27" t="s">
        <v>57</v>
      </c>
      <c r="B11" s="28" t="s">
        <v>80</v>
      </c>
      <c r="C11" s="29">
        <v>38884</v>
      </c>
      <c r="D11" s="30">
        <v>0</v>
      </c>
      <c r="E11" s="31">
        <v>36</v>
      </c>
      <c r="F11" s="32">
        <v>37</v>
      </c>
      <c r="G11" s="116">
        <f t="shared" si="0"/>
        <v>73</v>
      </c>
      <c r="H11" s="34">
        <f t="shared" si="1"/>
        <v>73</v>
      </c>
      <c r="I11" s="15" t="s">
        <v>12</v>
      </c>
      <c r="K11" s="14">
        <f t="shared" si="2"/>
        <v>37</v>
      </c>
    </row>
    <row r="12" spans="1:11" ht="19.5">
      <c r="A12" s="27" t="s">
        <v>56</v>
      </c>
      <c r="B12" s="28" t="s">
        <v>81</v>
      </c>
      <c r="C12" s="29">
        <v>38888</v>
      </c>
      <c r="D12" s="30">
        <v>-1</v>
      </c>
      <c r="E12" s="31">
        <v>40</v>
      </c>
      <c r="F12" s="32">
        <v>36</v>
      </c>
      <c r="G12" s="33">
        <f t="shared" si="0"/>
        <v>76</v>
      </c>
      <c r="H12" s="34">
        <f t="shared" si="1"/>
        <v>77</v>
      </c>
      <c r="K12" s="14">
        <f t="shared" si="2"/>
        <v>36.5</v>
      </c>
    </row>
    <row r="13" spans="1:11" ht="19.5">
      <c r="A13" s="27" t="s">
        <v>55</v>
      </c>
      <c r="B13" s="28" t="s">
        <v>82</v>
      </c>
      <c r="C13" s="29">
        <v>39105</v>
      </c>
      <c r="D13" s="30">
        <v>2</v>
      </c>
      <c r="E13" s="31">
        <v>38</v>
      </c>
      <c r="F13" s="32">
        <v>38</v>
      </c>
      <c r="G13" s="33">
        <f t="shared" si="0"/>
        <v>76</v>
      </c>
      <c r="H13" s="34">
        <f t="shared" si="1"/>
        <v>74</v>
      </c>
      <c r="K13" s="14">
        <f t="shared" si="2"/>
        <v>37</v>
      </c>
    </row>
    <row r="14" spans="1:11" ht="19.5">
      <c r="A14" s="27" t="s">
        <v>52</v>
      </c>
      <c r="B14" s="28" t="s">
        <v>79</v>
      </c>
      <c r="C14" s="29">
        <v>38833</v>
      </c>
      <c r="D14" s="30">
        <v>1</v>
      </c>
      <c r="E14" s="31">
        <v>38</v>
      </c>
      <c r="F14" s="32">
        <v>39</v>
      </c>
      <c r="G14" s="33">
        <f t="shared" si="0"/>
        <v>77</v>
      </c>
      <c r="H14" s="34">
        <f t="shared" si="1"/>
        <v>76</v>
      </c>
      <c r="K14" s="14">
        <f t="shared" si="2"/>
        <v>38.5</v>
      </c>
    </row>
    <row r="15" spans="1:11" ht="19.5">
      <c r="A15" s="27" t="s">
        <v>54</v>
      </c>
      <c r="B15" s="28" t="s">
        <v>83</v>
      </c>
      <c r="C15" s="29">
        <v>39044</v>
      </c>
      <c r="D15" s="30">
        <v>1</v>
      </c>
      <c r="E15" s="31">
        <v>38</v>
      </c>
      <c r="F15" s="32">
        <v>42</v>
      </c>
      <c r="G15" s="33">
        <f t="shared" si="0"/>
        <v>80</v>
      </c>
      <c r="H15" s="34">
        <f t="shared" si="1"/>
        <v>79</v>
      </c>
      <c r="K15" s="14">
        <f t="shared" si="2"/>
        <v>41.5</v>
      </c>
    </row>
    <row r="16" spans="1:11" ht="19.5">
      <c r="A16" s="27" t="s">
        <v>49</v>
      </c>
      <c r="B16" s="28" t="s">
        <v>79</v>
      </c>
      <c r="C16" s="29">
        <v>38609</v>
      </c>
      <c r="D16" s="30">
        <v>7</v>
      </c>
      <c r="E16" s="31">
        <v>45</v>
      </c>
      <c r="F16" s="32">
        <v>38</v>
      </c>
      <c r="G16" s="33">
        <f t="shared" si="0"/>
        <v>83</v>
      </c>
      <c r="H16" s="34">
        <f t="shared" si="1"/>
        <v>76</v>
      </c>
      <c r="K16" s="14">
        <f t="shared" si="2"/>
        <v>34.5</v>
      </c>
    </row>
    <row r="17" spans="1:11" ht="19.5">
      <c r="A17" s="27" t="s">
        <v>50</v>
      </c>
      <c r="B17" s="28" t="s">
        <v>78</v>
      </c>
      <c r="C17" s="29">
        <v>39213</v>
      </c>
      <c r="D17" s="30">
        <v>7</v>
      </c>
      <c r="E17" s="31">
        <v>41</v>
      </c>
      <c r="F17" s="32">
        <v>43</v>
      </c>
      <c r="G17" s="33">
        <f t="shared" si="0"/>
        <v>84</v>
      </c>
      <c r="H17" s="34">
        <f t="shared" si="1"/>
        <v>77</v>
      </c>
      <c r="K17" s="14">
        <f t="shared" si="2"/>
        <v>39.5</v>
      </c>
    </row>
    <row r="18" spans="1:11" ht="19.5">
      <c r="A18" s="27" t="s">
        <v>51</v>
      </c>
      <c r="B18" s="28" t="s">
        <v>84</v>
      </c>
      <c r="C18" s="29">
        <v>38922</v>
      </c>
      <c r="D18" s="30">
        <v>0</v>
      </c>
      <c r="E18" s="31">
        <v>40</v>
      </c>
      <c r="F18" s="32">
        <v>44</v>
      </c>
      <c r="G18" s="33">
        <f t="shared" si="0"/>
        <v>84</v>
      </c>
      <c r="H18" s="34">
        <f t="shared" si="1"/>
        <v>84</v>
      </c>
      <c r="K18" s="14">
        <f t="shared" si="2"/>
        <v>44</v>
      </c>
    </row>
    <row r="19" spans="1:11" ht="19.5">
      <c r="A19" s="27" t="s">
        <v>44</v>
      </c>
      <c r="B19" s="28" t="s">
        <v>77</v>
      </c>
      <c r="C19" s="29">
        <v>38630</v>
      </c>
      <c r="D19" s="30">
        <v>14</v>
      </c>
      <c r="E19" s="31">
        <v>40</v>
      </c>
      <c r="F19" s="32">
        <v>47</v>
      </c>
      <c r="G19" s="33">
        <f t="shared" si="0"/>
        <v>87</v>
      </c>
      <c r="H19" s="34">
        <f t="shared" si="1"/>
        <v>73</v>
      </c>
      <c r="K19" s="14">
        <f t="shared" si="2"/>
        <v>40</v>
      </c>
    </row>
    <row r="20" spans="1:11" ht="19.5">
      <c r="A20" s="27" t="s">
        <v>48</v>
      </c>
      <c r="B20" s="28" t="s">
        <v>79</v>
      </c>
      <c r="C20" s="29">
        <v>39205</v>
      </c>
      <c r="D20" s="30">
        <v>9</v>
      </c>
      <c r="E20" s="31">
        <v>44</v>
      </c>
      <c r="F20" s="32">
        <v>46</v>
      </c>
      <c r="G20" s="33">
        <f t="shared" si="0"/>
        <v>90</v>
      </c>
      <c r="H20" s="34">
        <f t="shared" si="1"/>
        <v>81</v>
      </c>
      <c r="K20" s="14">
        <f t="shared" si="2"/>
        <v>41.5</v>
      </c>
    </row>
    <row r="21" spans="1:11" ht="19.5">
      <c r="A21" s="27" t="s">
        <v>46</v>
      </c>
      <c r="B21" s="28" t="s">
        <v>85</v>
      </c>
      <c r="C21" s="29">
        <v>38629</v>
      </c>
      <c r="D21" s="30">
        <v>11</v>
      </c>
      <c r="E21" s="31">
        <v>45</v>
      </c>
      <c r="F21" s="32">
        <v>46</v>
      </c>
      <c r="G21" s="33">
        <f t="shared" si="0"/>
        <v>91</v>
      </c>
      <c r="H21" s="34">
        <f t="shared" si="1"/>
        <v>80</v>
      </c>
      <c r="K21" s="14">
        <f t="shared" si="2"/>
        <v>40.5</v>
      </c>
    </row>
    <row r="22" spans="1:11" ht="19.5">
      <c r="A22" s="27" t="s">
        <v>47</v>
      </c>
      <c r="B22" s="28" t="s">
        <v>79</v>
      </c>
      <c r="C22" s="29">
        <v>38848</v>
      </c>
      <c r="D22" s="30">
        <v>10</v>
      </c>
      <c r="E22" s="31">
        <v>48</v>
      </c>
      <c r="F22" s="32">
        <v>45</v>
      </c>
      <c r="G22" s="33">
        <f t="shared" si="0"/>
        <v>93</v>
      </c>
      <c r="H22" s="34">
        <f t="shared" si="1"/>
        <v>83</v>
      </c>
      <c r="K22" s="14">
        <f t="shared" si="2"/>
        <v>40</v>
      </c>
    </row>
    <row r="23" spans="1:11" ht="20.25" thickBot="1">
      <c r="A23" s="27" t="s">
        <v>45</v>
      </c>
      <c r="B23" s="28" t="s">
        <v>81</v>
      </c>
      <c r="C23" s="29">
        <v>38937</v>
      </c>
      <c r="D23" s="30">
        <v>15</v>
      </c>
      <c r="E23" s="31">
        <v>45</v>
      </c>
      <c r="F23" s="32">
        <v>52</v>
      </c>
      <c r="G23" s="33">
        <f t="shared" si="0"/>
        <v>97</v>
      </c>
      <c r="H23" s="34">
        <f t="shared" si="1"/>
        <v>82</v>
      </c>
      <c r="K23" s="14">
        <f t="shared" si="2"/>
        <v>44.5</v>
      </c>
    </row>
    <row r="24" spans="1:11" ht="20.25" thickBot="1">
      <c r="A24" s="27" t="s">
        <v>42</v>
      </c>
      <c r="B24" s="28" t="s">
        <v>79</v>
      </c>
      <c r="C24" s="29">
        <v>39011</v>
      </c>
      <c r="D24" s="30">
        <v>37</v>
      </c>
      <c r="E24" s="31">
        <v>51</v>
      </c>
      <c r="F24" s="32">
        <v>54</v>
      </c>
      <c r="G24" s="33">
        <f t="shared" si="0"/>
        <v>105</v>
      </c>
      <c r="H24" s="117">
        <f t="shared" si="1"/>
        <v>68</v>
      </c>
      <c r="I24" s="15" t="s">
        <v>14</v>
      </c>
      <c r="K24" s="51">
        <f t="shared" si="2"/>
        <v>35.5</v>
      </c>
    </row>
    <row r="25" spans="1:11" ht="20.25" thickBot="1">
      <c r="A25" s="27" t="s">
        <v>43</v>
      </c>
      <c r="B25" s="28" t="s">
        <v>80</v>
      </c>
      <c r="C25" s="29">
        <v>38531</v>
      </c>
      <c r="D25" s="30">
        <v>40</v>
      </c>
      <c r="E25" s="31">
        <v>51</v>
      </c>
      <c r="F25" s="32">
        <v>54</v>
      </c>
      <c r="G25" s="33">
        <f t="shared" si="0"/>
        <v>105</v>
      </c>
      <c r="H25" s="117">
        <f t="shared" si="1"/>
        <v>65</v>
      </c>
      <c r="I25" s="15" t="s">
        <v>13</v>
      </c>
      <c r="K25" s="14">
        <f t="shared" si="2"/>
        <v>34</v>
      </c>
    </row>
    <row r="26" spans="1:11" ht="19.5">
      <c r="A26" s="27" t="s">
        <v>41</v>
      </c>
      <c r="B26" s="28" t="s">
        <v>81</v>
      </c>
      <c r="C26" s="29">
        <v>39442</v>
      </c>
      <c r="D26" s="30">
        <v>42</v>
      </c>
      <c r="E26" s="31">
        <v>50</v>
      </c>
      <c r="F26" s="32">
        <v>60</v>
      </c>
      <c r="G26" s="33">
        <f t="shared" si="0"/>
        <v>110</v>
      </c>
      <c r="H26" s="34">
        <f t="shared" si="1"/>
        <v>68</v>
      </c>
      <c r="K26" s="51">
        <f t="shared" si="2"/>
        <v>39</v>
      </c>
    </row>
    <row r="27" spans="1:11" ht="19.5">
      <c r="A27" s="104" t="s">
        <v>107</v>
      </c>
      <c r="B27" s="28" t="s">
        <v>80</v>
      </c>
      <c r="C27" s="29">
        <v>37079</v>
      </c>
      <c r="D27" s="105" t="s">
        <v>9</v>
      </c>
      <c r="E27" s="106" t="s">
        <v>9</v>
      </c>
      <c r="F27" s="107" t="s">
        <v>9</v>
      </c>
      <c r="G27" s="108" t="s">
        <v>9</v>
      </c>
      <c r="H27" s="109" t="s">
        <v>9</v>
      </c>
    </row>
    <row r="28" spans="1:11" ht="20.25" thickBot="1">
      <c r="A28" s="110" t="s">
        <v>102</v>
      </c>
      <c r="B28" s="45" t="s">
        <v>84</v>
      </c>
      <c r="C28" s="46">
        <v>38612</v>
      </c>
      <c r="D28" s="111" t="s">
        <v>9</v>
      </c>
      <c r="E28" s="112" t="s">
        <v>9</v>
      </c>
      <c r="F28" s="113" t="s">
        <v>9</v>
      </c>
      <c r="G28" s="114" t="s">
        <v>9</v>
      </c>
      <c r="H28" s="115" t="s">
        <v>9</v>
      </c>
    </row>
    <row r="29" spans="1:11" ht="19.5" thickBot="1">
      <c r="B29" s="1"/>
      <c r="C29" s="1"/>
      <c r="D29" s="1"/>
      <c r="E29" s="1"/>
      <c r="F29" s="1"/>
      <c r="G29" s="1"/>
      <c r="H29" s="1"/>
    </row>
    <row r="30" spans="1:11" ht="20.25" thickBot="1">
      <c r="A30" s="128" t="s">
        <v>19</v>
      </c>
      <c r="B30" s="129"/>
      <c r="C30" s="129"/>
      <c r="D30" s="129"/>
      <c r="E30" s="129"/>
      <c r="F30" s="129"/>
      <c r="G30" s="129"/>
      <c r="H30" s="130"/>
    </row>
    <row r="31" spans="1:11" ht="20.25" thickBot="1">
      <c r="A31" s="4" t="s">
        <v>6</v>
      </c>
      <c r="B31" s="5" t="s">
        <v>8</v>
      </c>
      <c r="C31" s="5" t="s">
        <v>15</v>
      </c>
      <c r="D31" s="4" t="s">
        <v>1</v>
      </c>
      <c r="E31" s="4" t="s">
        <v>2</v>
      </c>
      <c r="F31" s="10" t="s">
        <v>3</v>
      </c>
      <c r="G31" s="9" t="s">
        <v>4</v>
      </c>
      <c r="H31" s="11" t="s">
        <v>5</v>
      </c>
      <c r="K31" s="25" t="s">
        <v>17</v>
      </c>
    </row>
    <row r="32" spans="1:11" ht="20.25" thickBot="1">
      <c r="A32" s="53" t="s">
        <v>104</v>
      </c>
      <c r="B32" s="28" t="s">
        <v>79</v>
      </c>
      <c r="C32" s="29">
        <v>37495</v>
      </c>
      <c r="D32" s="30">
        <v>2</v>
      </c>
      <c r="E32" s="31">
        <v>40</v>
      </c>
      <c r="F32" s="32">
        <v>40</v>
      </c>
      <c r="G32" s="126">
        <f t="shared" ref="G32:G40" si="3">SUM(E32:F32)</f>
        <v>80</v>
      </c>
      <c r="H32" s="34">
        <f t="shared" ref="H32:H40" si="4">SUM(G32-D32)</f>
        <v>78</v>
      </c>
      <c r="I32" s="15" t="s">
        <v>11</v>
      </c>
      <c r="K32" s="14">
        <f t="shared" ref="K32:K40" si="5">(F32-D32*0.5)</f>
        <v>39</v>
      </c>
    </row>
    <row r="33" spans="1:11" ht="20.25" thickBot="1">
      <c r="A33" s="53" t="s">
        <v>63</v>
      </c>
      <c r="B33" s="28" t="s">
        <v>84</v>
      </c>
      <c r="C33" s="29">
        <v>38257</v>
      </c>
      <c r="D33" s="30">
        <v>1</v>
      </c>
      <c r="E33" s="31">
        <v>41</v>
      </c>
      <c r="F33" s="32">
        <v>40</v>
      </c>
      <c r="G33" s="126">
        <f t="shared" si="3"/>
        <v>81</v>
      </c>
      <c r="H33" s="34">
        <f t="shared" si="4"/>
        <v>80</v>
      </c>
      <c r="I33" s="15" t="s">
        <v>12</v>
      </c>
      <c r="K33" s="14">
        <f t="shared" si="5"/>
        <v>39.5</v>
      </c>
    </row>
    <row r="34" spans="1:11" ht="19.5">
      <c r="A34" s="27" t="s">
        <v>61</v>
      </c>
      <c r="B34" s="28" t="s">
        <v>82</v>
      </c>
      <c r="C34" s="29">
        <v>38411</v>
      </c>
      <c r="D34" s="30">
        <v>4</v>
      </c>
      <c r="E34" s="31">
        <v>39</v>
      </c>
      <c r="F34" s="32">
        <v>43</v>
      </c>
      <c r="G34" s="33">
        <f t="shared" si="3"/>
        <v>82</v>
      </c>
      <c r="H34" s="34">
        <f t="shared" si="4"/>
        <v>78</v>
      </c>
      <c r="K34" s="14">
        <f t="shared" si="5"/>
        <v>41</v>
      </c>
    </row>
    <row r="35" spans="1:11" ht="19.5">
      <c r="A35" s="27" t="s">
        <v>62</v>
      </c>
      <c r="B35" s="28" t="s">
        <v>79</v>
      </c>
      <c r="C35" s="29">
        <v>38821</v>
      </c>
      <c r="D35" s="30">
        <v>4</v>
      </c>
      <c r="E35" s="31">
        <v>38</v>
      </c>
      <c r="F35" s="32">
        <v>46</v>
      </c>
      <c r="G35" s="33">
        <f t="shared" si="3"/>
        <v>84</v>
      </c>
      <c r="H35" s="34">
        <f t="shared" si="4"/>
        <v>80</v>
      </c>
      <c r="K35" s="14">
        <f t="shared" si="5"/>
        <v>44</v>
      </c>
    </row>
    <row r="36" spans="1:11" ht="19.5">
      <c r="A36" s="27" t="s">
        <v>65</v>
      </c>
      <c r="B36" s="28" t="s">
        <v>84</v>
      </c>
      <c r="C36" s="29">
        <v>38873</v>
      </c>
      <c r="D36" s="30">
        <v>1</v>
      </c>
      <c r="E36" s="31">
        <v>45</v>
      </c>
      <c r="F36" s="32">
        <v>40</v>
      </c>
      <c r="G36" s="33">
        <f t="shared" si="3"/>
        <v>85</v>
      </c>
      <c r="H36" s="34">
        <f t="shared" si="4"/>
        <v>84</v>
      </c>
      <c r="K36" s="14">
        <f t="shared" si="5"/>
        <v>39.5</v>
      </c>
    </row>
    <row r="37" spans="1:11" ht="20.25" thickBot="1">
      <c r="A37" s="27" t="s">
        <v>64</v>
      </c>
      <c r="B37" s="28" t="s">
        <v>84</v>
      </c>
      <c r="C37" s="29">
        <v>38986</v>
      </c>
      <c r="D37" s="30">
        <v>2</v>
      </c>
      <c r="E37" s="31">
        <v>42</v>
      </c>
      <c r="F37" s="32">
        <v>46</v>
      </c>
      <c r="G37" s="33">
        <f t="shared" si="3"/>
        <v>88</v>
      </c>
      <c r="H37" s="34">
        <f t="shared" si="4"/>
        <v>86</v>
      </c>
      <c r="K37" s="14">
        <f t="shared" si="5"/>
        <v>45</v>
      </c>
    </row>
    <row r="38" spans="1:11" ht="20.25" thickBot="1">
      <c r="A38" s="27" t="s">
        <v>105</v>
      </c>
      <c r="B38" s="28" t="s">
        <v>80</v>
      </c>
      <c r="C38" s="29">
        <v>39177</v>
      </c>
      <c r="D38" s="30">
        <v>18</v>
      </c>
      <c r="E38" s="31">
        <v>40</v>
      </c>
      <c r="F38" s="32">
        <v>49</v>
      </c>
      <c r="G38" s="33">
        <f t="shared" si="3"/>
        <v>89</v>
      </c>
      <c r="H38" s="127">
        <f t="shared" si="4"/>
        <v>71</v>
      </c>
      <c r="I38" s="19" t="s">
        <v>13</v>
      </c>
      <c r="K38" s="14">
        <f t="shared" si="5"/>
        <v>40</v>
      </c>
    </row>
    <row r="39" spans="1:11" ht="19.5">
      <c r="A39" s="27" t="s">
        <v>60</v>
      </c>
      <c r="B39" s="28" t="s">
        <v>79</v>
      </c>
      <c r="C39" s="29">
        <v>38803</v>
      </c>
      <c r="D39" s="30">
        <v>8</v>
      </c>
      <c r="E39" s="31">
        <v>45</v>
      </c>
      <c r="F39" s="32">
        <v>45</v>
      </c>
      <c r="G39" s="33">
        <f t="shared" si="3"/>
        <v>90</v>
      </c>
      <c r="H39" s="34">
        <f t="shared" si="4"/>
        <v>82</v>
      </c>
      <c r="K39" s="14">
        <f t="shared" si="5"/>
        <v>41</v>
      </c>
    </row>
    <row r="40" spans="1:11" ht="20.25" thickBot="1">
      <c r="A40" s="44" t="s">
        <v>59</v>
      </c>
      <c r="B40" s="45" t="s">
        <v>79</v>
      </c>
      <c r="C40" s="46">
        <v>39425</v>
      </c>
      <c r="D40" s="47">
        <v>45</v>
      </c>
      <c r="E40" s="37">
        <v>62</v>
      </c>
      <c r="F40" s="48">
        <v>70</v>
      </c>
      <c r="G40" s="49">
        <f t="shared" si="3"/>
        <v>132</v>
      </c>
      <c r="H40" s="50">
        <f t="shared" si="4"/>
        <v>87</v>
      </c>
      <c r="K40" s="14">
        <f t="shared" si="5"/>
        <v>47.5</v>
      </c>
    </row>
  </sheetData>
  <sortState xmlns:xlrd2="http://schemas.microsoft.com/office/spreadsheetml/2017/richdata2" ref="A32:H40">
    <sortCondition ref="G32:G40"/>
    <sortCondition ref="F32:F40"/>
    <sortCondition ref="E32:E40"/>
  </sortState>
  <mergeCells count="8">
    <mergeCell ref="A30:H30"/>
    <mergeCell ref="A6:H6"/>
    <mergeCell ref="A1:H1"/>
    <mergeCell ref="A3:H3"/>
    <mergeCell ref="A4:H4"/>
    <mergeCell ref="A5:H5"/>
    <mergeCell ref="A2:H2"/>
    <mergeCell ref="A7:H8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4"/>
  <sheetViews>
    <sheetView zoomScale="70" workbookViewId="0">
      <selection activeCell="E10" sqref="E10"/>
    </sheetView>
  </sheetViews>
  <sheetFormatPr baseColWidth="10" defaultRowHeight="18.75"/>
  <cols>
    <col min="1" max="1" width="32.140625" style="1" customWidth="1"/>
    <col min="2" max="2" width="10.140625" style="6" bestFit="1" customWidth="1"/>
    <col min="3" max="3" width="12.42578125" style="6" bestFit="1" customWidth="1"/>
    <col min="4" max="4" width="7.85546875" style="2" bestFit="1" customWidth="1"/>
    <col min="5" max="8" width="6.7109375" style="2" customWidth="1"/>
    <col min="9" max="16384" width="11.42578125" style="1"/>
  </cols>
  <sheetData>
    <row r="1" spans="1:11" ht="30.75">
      <c r="A1" s="132" t="str">
        <f>'JUV y M-18'!A1</f>
        <v>CARILO</v>
      </c>
      <c r="B1" s="132"/>
      <c r="C1" s="132"/>
      <c r="D1" s="132"/>
      <c r="E1" s="132"/>
      <c r="F1" s="132"/>
      <c r="G1" s="132"/>
      <c r="H1" s="132"/>
    </row>
    <row r="2" spans="1:11" ht="23.25">
      <c r="A2" s="145" t="str">
        <f>'JUV y M-18'!A2</f>
        <v>GOLF</v>
      </c>
      <c r="B2" s="145"/>
      <c r="C2" s="145"/>
      <c r="D2" s="145"/>
      <c r="E2" s="145"/>
      <c r="F2" s="145"/>
      <c r="G2" s="145"/>
      <c r="H2" s="145"/>
    </row>
    <row r="3" spans="1:11" ht="19.5">
      <c r="A3" s="133" t="s">
        <v>7</v>
      </c>
      <c r="B3" s="133"/>
      <c r="C3" s="133"/>
      <c r="D3" s="133"/>
      <c r="E3" s="133"/>
      <c r="F3" s="133"/>
      <c r="G3" s="133"/>
      <c r="H3" s="133"/>
    </row>
    <row r="4" spans="1:11" ht="26.25">
      <c r="A4" s="134" t="str">
        <f>'JUV y M-18'!A4</f>
        <v>6° FECHA DEL RANKING</v>
      </c>
      <c r="B4" s="134"/>
      <c r="C4" s="134"/>
      <c r="D4" s="134"/>
      <c r="E4" s="134"/>
      <c r="F4" s="134"/>
      <c r="G4" s="134"/>
      <c r="H4" s="134"/>
    </row>
    <row r="5" spans="1:11" ht="19.5">
      <c r="A5" s="135" t="str">
        <f>'JUV y M-18'!A5</f>
        <v>DOS VUELTAS DE 9 HOYOS MEDAL PLAY</v>
      </c>
      <c r="B5" s="135"/>
      <c r="C5" s="135"/>
      <c r="D5" s="135"/>
      <c r="E5" s="135"/>
      <c r="F5" s="135"/>
      <c r="G5" s="135"/>
      <c r="H5" s="135"/>
    </row>
    <row r="6" spans="1:11" ht="20.25" thickBot="1">
      <c r="A6" s="131" t="str">
        <f>'JUV y M-18'!A6</f>
        <v>DOMINGO 11 DE JUNIO DE 2023</v>
      </c>
      <c r="B6" s="131"/>
      <c r="C6" s="131"/>
      <c r="D6" s="131"/>
      <c r="E6" s="131"/>
      <c r="F6" s="131"/>
      <c r="G6" s="131"/>
      <c r="H6" s="131"/>
    </row>
    <row r="7" spans="1:11" ht="20.25" thickBot="1">
      <c r="A7" s="142" t="s">
        <v>108</v>
      </c>
      <c r="B7" s="143"/>
      <c r="C7" s="143"/>
      <c r="D7" s="143"/>
      <c r="E7" s="143"/>
      <c r="F7" s="143"/>
      <c r="G7" s="143"/>
      <c r="H7" s="144"/>
    </row>
    <row r="8" spans="1:11" s="3" customFormat="1" ht="20.25" thickBot="1">
      <c r="A8" s="35" t="s">
        <v>0</v>
      </c>
      <c r="B8" s="36" t="s">
        <v>8</v>
      </c>
      <c r="C8" s="36" t="s">
        <v>15</v>
      </c>
      <c r="D8" s="26" t="s">
        <v>1</v>
      </c>
      <c r="E8" s="26" t="s">
        <v>2</v>
      </c>
      <c r="F8" s="26" t="s">
        <v>3</v>
      </c>
      <c r="G8" s="54" t="s">
        <v>4</v>
      </c>
      <c r="H8" s="11" t="s">
        <v>5</v>
      </c>
      <c r="K8" s="25" t="s">
        <v>17</v>
      </c>
    </row>
    <row r="9" spans="1:11" ht="20.25" thickBot="1">
      <c r="A9" s="23" t="s">
        <v>38</v>
      </c>
      <c r="B9" s="39" t="s">
        <v>77</v>
      </c>
      <c r="C9" s="40">
        <v>40163</v>
      </c>
      <c r="D9" s="41">
        <v>3</v>
      </c>
      <c r="E9" s="22">
        <v>38</v>
      </c>
      <c r="F9" s="42">
        <v>37</v>
      </c>
      <c r="G9" s="119">
        <f t="shared" ref="G9:G22" si="0">SUM(E9:F9)</f>
        <v>75</v>
      </c>
      <c r="H9" s="43">
        <f t="shared" ref="H9:H15" si="1">SUM(G9-D9)</f>
        <v>72</v>
      </c>
      <c r="I9" s="15" t="s">
        <v>11</v>
      </c>
      <c r="K9" s="14">
        <f t="shared" ref="K9:K22" si="2">(F9-D9*0.5)</f>
        <v>35.5</v>
      </c>
    </row>
    <row r="10" spans="1:11" ht="20.25" thickBot="1">
      <c r="A10" s="23" t="s">
        <v>32</v>
      </c>
      <c r="B10" s="39" t="s">
        <v>79</v>
      </c>
      <c r="C10" s="40">
        <v>39638</v>
      </c>
      <c r="D10" s="41">
        <v>14</v>
      </c>
      <c r="E10" s="22">
        <v>43</v>
      </c>
      <c r="F10" s="42">
        <v>41</v>
      </c>
      <c r="G10" s="119">
        <f t="shared" si="0"/>
        <v>84</v>
      </c>
      <c r="H10" s="43">
        <f t="shared" si="1"/>
        <v>70</v>
      </c>
      <c r="I10" s="15" t="s">
        <v>12</v>
      </c>
      <c r="K10" s="14">
        <f t="shared" si="2"/>
        <v>34</v>
      </c>
    </row>
    <row r="11" spans="1:11" ht="20.25" thickBot="1">
      <c r="A11" s="23" t="s">
        <v>36</v>
      </c>
      <c r="B11" s="39" t="s">
        <v>81</v>
      </c>
      <c r="C11" s="40">
        <v>40007</v>
      </c>
      <c r="D11" s="41">
        <v>9</v>
      </c>
      <c r="E11" s="22">
        <v>43</v>
      </c>
      <c r="F11" s="42">
        <v>41</v>
      </c>
      <c r="G11" s="12">
        <f t="shared" si="0"/>
        <v>84</v>
      </c>
      <c r="H11" s="43">
        <f t="shared" si="1"/>
        <v>75</v>
      </c>
      <c r="I11" s="19" t="s">
        <v>13</v>
      </c>
      <c r="K11" s="14">
        <f t="shared" si="2"/>
        <v>36.5</v>
      </c>
    </row>
    <row r="12" spans="1:11" ht="19.5">
      <c r="A12" s="23" t="s">
        <v>37</v>
      </c>
      <c r="B12" s="39" t="s">
        <v>77</v>
      </c>
      <c r="C12" s="40">
        <v>39469</v>
      </c>
      <c r="D12" s="41">
        <v>8</v>
      </c>
      <c r="E12" s="22">
        <v>46</v>
      </c>
      <c r="F12" s="42">
        <v>40</v>
      </c>
      <c r="G12" s="12">
        <f t="shared" si="0"/>
        <v>86</v>
      </c>
      <c r="H12" s="43">
        <f t="shared" si="1"/>
        <v>78</v>
      </c>
      <c r="K12" s="51">
        <f t="shared" si="2"/>
        <v>36</v>
      </c>
    </row>
    <row r="13" spans="1:11" ht="19.5">
      <c r="A13" s="23" t="s">
        <v>34</v>
      </c>
      <c r="B13" s="39" t="s">
        <v>77</v>
      </c>
      <c r="C13" s="40">
        <v>39699</v>
      </c>
      <c r="D13" s="41">
        <v>8</v>
      </c>
      <c r="E13" s="22">
        <v>43</v>
      </c>
      <c r="F13" s="42">
        <v>43</v>
      </c>
      <c r="G13" s="12">
        <f t="shared" si="0"/>
        <v>86</v>
      </c>
      <c r="H13" s="43">
        <f t="shared" si="1"/>
        <v>78</v>
      </c>
      <c r="K13" s="14">
        <f t="shared" si="2"/>
        <v>39</v>
      </c>
    </row>
    <row r="14" spans="1:11" ht="19.5">
      <c r="A14" s="23" t="s">
        <v>99</v>
      </c>
      <c r="B14" s="39" t="s">
        <v>81</v>
      </c>
      <c r="C14" s="40">
        <v>39914</v>
      </c>
      <c r="D14" s="41">
        <v>17</v>
      </c>
      <c r="E14" s="22">
        <v>46</v>
      </c>
      <c r="F14" s="42">
        <v>43</v>
      </c>
      <c r="G14" s="12">
        <f t="shared" si="0"/>
        <v>89</v>
      </c>
      <c r="H14" s="43">
        <f t="shared" si="1"/>
        <v>72</v>
      </c>
      <c r="K14" s="14">
        <f t="shared" si="2"/>
        <v>34.5</v>
      </c>
    </row>
    <row r="15" spans="1:11" ht="20.25" thickBot="1">
      <c r="A15" s="23" t="s">
        <v>39</v>
      </c>
      <c r="B15" s="39" t="s">
        <v>79</v>
      </c>
      <c r="C15" s="40">
        <v>39770</v>
      </c>
      <c r="D15" s="41">
        <v>6</v>
      </c>
      <c r="E15" s="22">
        <v>45</v>
      </c>
      <c r="F15" s="42">
        <v>45</v>
      </c>
      <c r="G15" s="12">
        <f t="shared" si="0"/>
        <v>90</v>
      </c>
      <c r="H15" s="43">
        <f t="shared" si="1"/>
        <v>84</v>
      </c>
      <c r="K15" s="14">
        <f t="shared" si="2"/>
        <v>42</v>
      </c>
    </row>
    <row r="16" spans="1:11" ht="20.25" thickBot="1">
      <c r="A16" s="23" t="s">
        <v>27</v>
      </c>
      <c r="B16" s="39" t="s">
        <v>77</v>
      </c>
      <c r="C16" s="40">
        <v>39774</v>
      </c>
      <c r="D16" s="41">
        <v>22</v>
      </c>
      <c r="E16" s="22">
        <v>45</v>
      </c>
      <c r="F16" s="42">
        <v>46</v>
      </c>
      <c r="G16" s="12">
        <f t="shared" si="0"/>
        <v>91</v>
      </c>
      <c r="H16" s="43">
        <f t="shared" ref="H16" si="3">SUM(G16-D16)</f>
        <v>69</v>
      </c>
      <c r="I16" s="19" t="s">
        <v>14</v>
      </c>
      <c r="K16" s="14">
        <f t="shared" si="2"/>
        <v>35</v>
      </c>
    </row>
    <row r="17" spans="1:11" ht="19.5">
      <c r="A17" s="23" t="s">
        <v>35</v>
      </c>
      <c r="B17" s="39" t="s">
        <v>77</v>
      </c>
      <c r="C17" s="40">
        <v>39791</v>
      </c>
      <c r="D17" s="41">
        <v>9</v>
      </c>
      <c r="E17" s="22">
        <v>45</v>
      </c>
      <c r="F17" s="42">
        <v>46</v>
      </c>
      <c r="G17" s="12">
        <f t="shared" si="0"/>
        <v>91</v>
      </c>
      <c r="H17" s="43">
        <f t="shared" ref="H17:H22" si="4">SUM(G17-D17)</f>
        <v>82</v>
      </c>
      <c r="K17" s="14">
        <f t="shared" si="2"/>
        <v>41.5</v>
      </c>
    </row>
    <row r="18" spans="1:11" ht="20.25" thickBot="1">
      <c r="A18" s="23" t="s">
        <v>33</v>
      </c>
      <c r="B18" s="39" t="s">
        <v>80</v>
      </c>
      <c r="C18" s="40">
        <v>39819</v>
      </c>
      <c r="D18" s="41">
        <v>13</v>
      </c>
      <c r="E18" s="22">
        <v>47</v>
      </c>
      <c r="F18" s="42">
        <v>45</v>
      </c>
      <c r="G18" s="12">
        <f t="shared" si="0"/>
        <v>92</v>
      </c>
      <c r="H18" s="43">
        <f t="shared" si="4"/>
        <v>79</v>
      </c>
      <c r="K18" s="14">
        <f t="shared" si="2"/>
        <v>38.5</v>
      </c>
    </row>
    <row r="19" spans="1:11" ht="20.25" thickBot="1">
      <c r="A19" s="23" t="s">
        <v>97</v>
      </c>
      <c r="B19" s="39" t="s">
        <v>87</v>
      </c>
      <c r="C19" s="40">
        <v>39643</v>
      </c>
      <c r="D19" s="41">
        <v>29</v>
      </c>
      <c r="E19" s="22">
        <v>47</v>
      </c>
      <c r="F19" s="42">
        <v>46</v>
      </c>
      <c r="G19" s="12">
        <f t="shared" si="0"/>
        <v>93</v>
      </c>
      <c r="H19" s="43">
        <f t="shared" si="4"/>
        <v>64</v>
      </c>
      <c r="I19" s="19" t="s">
        <v>13</v>
      </c>
      <c r="K19" s="14">
        <f t="shared" si="2"/>
        <v>31.5</v>
      </c>
    </row>
    <row r="20" spans="1:11" ht="19.5">
      <c r="A20" s="23" t="s">
        <v>98</v>
      </c>
      <c r="B20" s="39" t="s">
        <v>86</v>
      </c>
      <c r="C20" s="40">
        <v>40142</v>
      </c>
      <c r="D20" s="41">
        <v>21</v>
      </c>
      <c r="E20" s="22">
        <v>55</v>
      </c>
      <c r="F20" s="42">
        <v>48</v>
      </c>
      <c r="G20" s="12">
        <f t="shared" si="0"/>
        <v>103</v>
      </c>
      <c r="H20" s="43">
        <f t="shared" si="4"/>
        <v>82</v>
      </c>
      <c r="K20" s="14">
        <f t="shared" si="2"/>
        <v>37.5</v>
      </c>
    </row>
    <row r="21" spans="1:11" ht="19.5">
      <c r="A21" s="23" t="s">
        <v>25</v>
      </c>
      <c r="B21" s="39" t="s">
        <v>79</v>
      </c>
      <c r="C21" s="40">
        <v>39785</v>
      </c>
      <c r="D21" s="41">
        <v>28</v>
      </c>
      <c r="E21" s="22">
        <v>56</v>
      </c>
      <c r="F21" s="42">
        <v>49</v>
      </c>
      <c r="G21" s="12">
        <f t="shared" si="0"/>
        <v>105</v>
      </c>
      <c r="H21" s="43">
        <f t="shared" si="4"/>
        <v>77</v>
      </c>
      <c r="K21" s="14">
        <f t="shared" si="2"/>
        <v>35</v>
      </c>
    </row>
    <row r="22" spans="1:11" ht="20.25" thickBot="1">
      <c r="A22" s="44" t="s">
        <v>22</v>
      </c>
      <c r="B22" s="45" t="s">
        <v>86</v>
      </c>
      <c r="C22" s="46">
        <v>40021</v>
      </c>
      <c r="D22" s="47">
        <v>33</v>
      </c>
      <c r="E22" s="37">
        <v>57</v>
      </c>
      <c r="F22" s="48">
        <v>60</v>
      </c>
      <c r="G22" s="49">
        <f t="shared" si="0"/>
        <v>117</v>
      </c>
      <c r="H22" s="50">
        <f t="shared" si="4"/>
        <v>84</v>
      </c>
      <c r="K22" s="14">
        <f t="shared" si="2"/>
        <v>43.5</v>
      </c>
    </row>
    <row r="23" spans="1:11" ht="19.5" thickBot="1">
      <c r="B23" s="1"/>
      <c r="C23" s="1"/>
      <c r="D23" s="1"/>
      <c r="E23" s="1"/>
      <c r="F23" s="1"/>
      <c r="G23" s="1"/>
      <c r="H23" s="1"/>
    </row>
    <row r="24" spans="1:11" ht="20.25" thickBot="1">
      <c r="A24" s="142" t="s">
        <v>20</v>
      </c>
      <c r="B24" s="143"/>
      <c r="C24" s="143"/>
      <c r="D24" s="143"/>
      <c r="E24" s="143"/>
      <c r="F24" s="143"/>
      <c r="G24" s="143"/>
      <c r="H24" s="144"/>
    </row>
    <row r="25" spans="1:11" ht="20.25" thickBot="1">
      <c r="A25" s="4" t="s">
        <v>6</v>
      </c>
      <c r="B25" s="5" t="s">
        <v>8</v>
      </c>
      <c r="C25" s="5" t="s">
        <v>15</v>
      </c>
      <c r="D25" s="4" t="s">
        <v>1</v>
      </c>
      <c r="E25" s="4" t="s">
        <v>2</v>
      </c>
      <c r="F25" s="10" t="s">
        <v>3</v>
      </c>
      <c r="G25" s="9" t="s">
        <v>4</v>
      </c>
      <c r="H25" s="11" t="s">
        <v>5</v>
      </c>
      <c r="K25" s="25" t="s">
        <v>17</v>
      </c>
    </row>
    <row r="26" spans="1:11" ht="20.25" thickBot="1">
      <c r="A26" s="23" t="s">
        <v>69</v>
      </c>
      <c r="B26" s="39" t="s">
        <v>79</v>
      </c>
      <c r="C26" s="40">
        <v>39932</v>
      </c>
      <c r="D26" s="41">
        <v>7</v>
      </c>
      <c r="E26" s="22">
        <v>41</v>
      </c>
      <c r="F26" s="42">
        <v>46</v>
      </c>
      <c r="G26" s="119">
        <f t="shared" ref="G26:G31" si="5">SUM(E26:F26)</f>
        <v>87</v>
      </c>
      <c r="H26" s="43">
        <f t="shared" ref="H26:H31" si="6">SUM(G26-D26)</f>
        <v>80</v>
      </c>
      <c r="I26" s="15" t="s">
        <v>11</v>
      </c>
      <c r="K26" s="14">
        <f t="shared" ref="K26:K31" si="7">(F26-D26*0.5)</f>
        <v>42.5</v>
      </c>
    </row>
    <row r="27" spans="1:11" ht="20.25" thickBot="1">
      <c r="A27" s="23" t="s">
        <v>72</v>
      </c>
      <c r="B27" s="39" t="s">
        <v>79</v>
      </c>
      <c r="C27" s="40">
        <v>40616</v>
      </c>
      <c r="D27" s="41">
        <v>22</v>
      </c>
      <c r="E27" s="22">
        <v>46</v>
      </c>
      <c r="F27" s="42">
        <v>48</v>
      </c>
      <c r="G27" s="119">
        <f t="shared" si="5"/>
        <v>94</v>
      </c>
      <c r="H27" s="43">
        <f t="shared" si="6"/>
        <v>72</v>
      </c>
      <c r="I27" s="15" t="s">
        <v>12</v>
      </c>
      <c r="K27" s="14">
        <f t="shared" si="7"/>
        <v>37</v>
      </c>
    </row>
    <row r="28" spans="1:11" ht="20.25" thickBot="1">
      <c r="A28" s="23" t="s">
        <v>67</v>
      </c>
      <c r="B28" s="39" t="s">
        <v>82</v>
      </c>
      <c r="C28" s="40">
        <v>39930</v>
      </c>
      <c r="D28" s="41">
        <v>23</v>
      </c>
      <c r="E28" s="22">
        <v>53</v>
      </c>
      <c r="F28" s="42">
        <v>49</v>
      </c>
      <c r="G28" s="12">
        <f t="shared" si="5"/>
        <v>102</v>
      </c>
      <c r="H28" s="43">
        <f t="shared" si="6"/>
        <v>79</v>
      </c>
      <c r="K28" s="14">
        <f t="shared" si="7"/>
        <v>37.5</v>
      </c>
    </row>
    <row r="29" spans="1:11" ht="20.25" thickBot="1">
      <c r="A29" s="23" t="s">
        <v>70</v>
      </c>
      <c r="B29" s="39" t="s">
        <v>79</v>
      </c>
      <c r="C29" s="40">
        <v>40415</v>
      </c>
      <c r="D29" s="41">
        <v>33</v>
      </c>
      <c r="E29" s="22">
        <v>50</v>
      </c>
      <c r="F29" s="42">
        <v>53</v>
      </c>
      <c r="G29" s="12">
        <f t="shared" si="5"/>
        <v>103</v>
      </c>
      <c r="H29" s="43">
        <f t="shared" si="6"/>
        <v>70</v>
      </c>
      <c r="I29" s="19" t="s">
        <v>13</v>
      </c>
      <c r="K29" s="14">
        <f t="shared" si="7"/>
        <v>36.5</v>
      </c>
    </row>
    <row r="30" spans="1:11" ht="19.5">
      <c r="A30" s="23" t="s">
        <v>71</v>
      </c>
      <c r="B30" s="39" t="s">
        <v>80</v>
      </c>
      <c r="C30" s="40">
        <v>40056</v>
      </c>
      <c r="D30" s="41">
        <v>24</v>
      </c>
      <c r="E30" s="22">
        <v>53</v>
      </c>
      <c r="F30" s="42">
        <v>56</v>
      </c>
      <c r="G30" s="12">
        <f t="shared" si="5"/>
        <v>109</v>
      </c>
      <c r="H30" s="43">
        <f t="shared" si="6"/>
        <v>85</v>
      </c>
      <c r="K30" s="14">
        <f t="shared" si="7"/>
        <v>44</v>
      </c>
    </row>
    <row r="31" spans="1:11" ht="19.5">
      <c r="A31" s="23" t="s">
        <v>73</v>
      </c>
      <c r="B31" s="39" t="s">
        <v>82</v>
      </c>
      <c r="C31" s="40">
        <v>40267</v>
      </c>
      <c r="D31" s="41">
        <v>42</v>
      </c>
      <c r="E31" s="22">
        <v>57</v>
      </c>
      <c r="F31" s="42">
        <v>63</v>
      </c>
      <c r="G31" s="12">
        <f t="shared" si="5"/>
        <v>120</v>
      </c>
      <c r="H31" s="43">
        <f t="shared" si="6"/>
        <v>78</v>
      </c>
      <c r="K31" s="14">
        <f t="shared" si="7"/>
        <v>42</v>
      </c>
    </row>
    <row r="32" spans="1:11" ht="19.5">
      <c r="A32" s="120" t="s">
        <v>68</v>
      </c>
      <c r="B32" s="39" t="s">
        <v>80</v>
      </c>
      <c r="C32" s="40">
        <v>40439</v>
      </c>
      <c r="D32" s="121" t="s">
        <v>9</v>
      </c>
      <c r="E32" s="122" t="s">
        <v>9</v>
      </c>
      <c r="F32" s="123" t="s">
        <v>9</v>
      </c>
      <c r="G32" s="124" t="s">
        <v>9</v>
      </c>
      <c r="H32" s="125" t="s">
        <v>9</v>
      </c>
    </row>
    <row r="33" spans="1:8" ht="20.25" thickBot="1">
      <c r="A33" s="110" t="s">
        <v>75</v>
      </c>
      <c r="B33" s="45" t="s">
        <v>80</v>
      </c>
      <c r="C33" s="46">
        <v>41129</v>
      </c>
      <c r="D33" s="111" t="s">
        <v>9</v>
      </c>
      <c r="E33" s="112" t="s">
        <v>9</v>
      </c>
      <c r="F33" s="113" t="s">
        <v>9</v>
      </c>
      <c r="G33" s="114" t="s">
        <v>9</v>
      </c>
      <c r="H33" s="115" t="s">
        <v>9</v>
      </c>
    </row>
    <row r="34" spans="1:8">
      <c r="B34" s="1"/>
      <c r="C34" s="1"/>
      <c r="D34" s="1"/>
      <c r="E34" s="1"/>
      <c r="F34" s="1"/>
      <c r="G34" s="1"/>
      <c r="H34" s="1"/>
    </row>
  </sheetData>
  <sortState xmlns:xlrd2="http://schemas.microsoft.com/office/spreadsheetml/2017/richdata2" ref="A26:H33">
    <sortCondition ref="G26:G33"/>
    <sortCondition ref="F26:F33"/>
    <sortCondition ref="E26:E33"/>
  </sortState>
  <mergeCells count="8">
    <mergeCell ref="A24:H24"/>
    <mergeCell ref="A5:H5"/>
    <mergeCell ref="A7:H7"/>
    <mergeCell ref="A1:H1"/>
    <mergeCell ref="A2:H2"/>
    <mergeCell ref="A3:H3"/>
    <mergeCell ref="A4:H4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18"/>
  <sheetViews>
    <sheetView zoomScale="70" zoomScaleNormal="70" workbookViewId="0">
      <selection sqref="A1:H1"/>
    </sheetView>
  </sheetViews>
  <sheetFormatPr baseColWidth="10" defaultRowHeight="18.75"/>
  <cols>
    <col min="1" max="1" width="32.85546875" style="1" customWidth="1"/>
    <col min="2" max="2" width="8.7109375" style="2" bestFit="1" customWidth="1"/>
    <col min="3" max="3" width="12.42578125" style="2" bestFit="1" customWidth="1"/>
    <col min="4" max="4" width="7.85546875" style="2" bestFit="1" customWidth="1"/>
    <col min="5" max="8" width="6.7109375" style="2" customWidth="1"/>
    <col min="9" max="16384" width="11.42578125" style="1"/>
  </cols>
  <sheetData>
    <row r="1" spans="1:20" ht="30.75">
      <c r="A1" s="132" t="str">
        <f>'JUV y M-18'!A1</f>
        <v>CARILO</v>
      </c>
      <c r="B1" s="132"/>
      <c r="C1" s="132"/>
      <c r="D1" s="132"/>
      <c r="E1" s="132"/>
      <c r="F1" s="132"/>
      <c r="G1" s="132"/>
      <c r="H1" s="132"/>
    </row>
    <row r="2" spans="1:20" ht="23.25">
      <c r="A2" s="145" t="str">
        <f>'JUV y M-18'!A2</f>
        <v>GOLF</v>
      </c>
      <c r="B2" s="145"/>
      <c r="C2" s="145"/>
      <c r="D2" s="145"/>
      <c r="E2" s="145"/>
      <c r="F2" s="145"/>
      <c r="G2" s="145"/>
      <c r="H2" s="145"/>
    </row>
    <row r="3" spans="1:20" ht="19.5">
      <c r="A3" s="133" t="s">
        <v>7</v>
      </c>
      <c r="B3" s="133"/>
      <c r="C3" s="133"/>
      <c r="D3" s="133"/>
      <c r="E3" s="133"/>
      <c r="F3" s="133"/>
      <c r="G3" s="133"/>
      <c r="H3" s="133"/>
    </row>
    <row r="4" spans="1:20" ht="26.25">
      <c r="A4" s="134" t="str">
        <f>'JUV y M-18'!A4</f>
        <v>6° FECHA DEL RANKING</v>
      </c>
      <c r="B4" s="134"/>
      <c r="C4" s="134"/>
      <c r="D4" s="134"/>
      <c r="E4" s="134"/>
      <c r="F4" s="134"/>
      <c r="G4" s="134"/>
      <c r="H4" s="134"/>
    </row>
    <row r="5" spans="1:20" ht="19.5">
      <c r="A5" s="135" t="str">
        <f>'JUV y M-18'!A5</f>
        <v>DOS VUELTAS DE 9 HOYOS MEDAL PLAY</v>
      </c>
      <c r="B5" s="135"/>
      <c r="C5" s="135"/>
      <c r="D5" s="135"/>
      <c r="E5" s="135"/>
      <c r="F5" s="135"/>
      <c r="G5" s="135"/>
      <c r="H5" s="135"/>
    </row>
    <row r="6" spans="1:20" ht="19.5">
      <c r="A6" s="131" t="str">
        <f>'JUV y M-18'!A6</f>
        <v>DOMINGO 11 DE JUNIO DE 2023</v>
      </c>
      <c r="B6" s="131"/>
      <c r="C6" s="131"/>
      <c r="D6" s="131"/>
      <c r="E6" s="131"/>
      <c r="F6" s="131"/>
      <c r="G6" s="131"/>
      <c r="H6" s="131"/>
    </row>
    <row r="7" spans="1:20" ht="20.25" thickBot="1">
      <c r="A7" s="149"/>
      <c r="B7" s="149"/>
      <c r="C7" s="149"/>
      <c r="D7" s="149"/>
      <c r="E7" s="149"/>
      <c r="F7" s="149"/>
      <c r="G7" s="149"/>
      <c r="H7" s="149"/>
    </row>
    <row r="8" spans="1:20" ht="19.5" thickBot="1">
      <c r="A8" s="146" t="s">
        <v>18</v>
      </c>
      <c r="B8" s="147"/>
      <c r="C8" s="147"/>
      <c r="D8" s="147"/>
      <c r="E8" s="147"/>
      <c r="F8" s="147"/>
      <c r="G8" s="147"/>
      <c r="H8" s="148"/>
    </row>
    <row r="9" spans="1:20" s="3" customFormat="1" ht="20.25" thickBot="1">
      <c r="A9" s="4" t="s">
        <v>0</v>
      </c>
      <c r="B9" s="5" t="s">
        <v>8</v>
      </c>
      <c r="C9" s="5" t="s">
        <v>15</v>
      </c>
      <c r="D9" s="4" t="s">
        <v>1</v>
      </c>
      <c r="E9" s="4" t="s">
        <v>2</v>
      </c>
      <c r="F9" s="10" t="s">
        <v>3</v>
      </c>
      <c r="G9" s="9" t="s">
        <v>4</v>
      </c>
      <c r="H9" s="11" t="s">
        <v>5</v>
      </c>
      <c r="K9" s="25" t="s">
        <v>17</v>
      </c>
      <c r="N9" s="1"/>
      <c r="O9" s="1"/>
      <c r="P9" s="1"/>
      <c r="Q9" s="1"/>
      <c r="R9" s="1"/>
      <c r="S9" s="1"/>
      <c r="T9" s="1"/>
    </row>
    <row r="10" spans="1:20" s="3" customFormat="1" ht="20.25" thickBot="1">
      <c r="A10" s="23" t="s">
        <v>26</v>
      </c>
      <c r="B10" s="39" t="s">
        <v>79</v>
      </c>
      <c r="C10" s="40">
        <v>41123</v>
      </c>
      <c r="D10" s="41">
        <v>19</v>
      </c>
      <c r="E10" s="22">
        <v>42</v>
      </c>
      <c r="F10" s="42">
        <v>39</v>
      </c>
      <c r="G10" s="118">
        <f t="shared" ref="G10:G17" si="0">SUM(E10:F10)</f>
        <v>81</v>
      </c>
      <c r="H10" s="43">
        <f t="shared" ref="H10:H17" si="1">SUM(G10-D10)</f>
        <v>62</v>
      </c>
      <c r="I10" s="15" t="s">
        <v>11</v>
      </c>
      <c r="K10" s="14">
        <f t="shared" ref="K10:K17" si="2">(F10-D10*0.5)</f>
        <v>29.5</v>
      </c>
      <c r="N10" s="1"/>
      <c r="O10" s="1"/>
      <c r="P10" s="1"/>
      <c r="Q10" s="1"/>
      <c r="R10" s="1"/>
      <c r="S10" s="1"/>
      <c r="T10" s="1"/>
    </row>
    <row r="11" spans="1:20" ht="20.25" thickBot="1">
      <c r="A11" s="23" t="s">
        <v>95</v>
      </c>
      <c r="B11" s="39" t="s">
        <v>81</v>
      </c>
      <c r="C11" s="40">
        <v>40413</v>
      </c>
      <c r="D11" s="41">
        <v>6</v>
      </c>
      <c r="E11" s="22">
        <v>44</v>
      </c>
      <c r="F11" s="42">
        <v>41</v>
      </c>
      <c r="G11" s="118">
        <f t="shared" si="0"/>
        <v>85</v>
      </c>
      <c r="H11" s="43">
        <f t="shared" si="1"/>
        <v>79</v>
      </c>
      <c r="I11" s="15" t="s">
        <v>12</v>
      </c>
      <c r="K11" s="14">
        <f t="shared" si="2"/>
        <v>38</v>
      </c>
      <c r="M11" s="3"/>
    </row>
    <row r="12" spans="1:20" ht="19.5">
      <c r="A12" s="23" t="s">
        <v>28</v>
      </c>
      <c r="B12" s="39" t="s">
        <v>77</v>
      </c>
      <c r="C12" s="40">
        <v>40766</v>
      </c>
      <c r="D12" s="41">
        <v>12</v>
      </c>
      <c r="E12" s="22">
        <v>45</v>
      </c>
      <c r="F12" s="42">
        <v>48</v>
      </c>
      <c r="G12" s="12">
        <f t="shared" si="0"/>
        <v>93</v>
      </c>
      <c r="H12" s="43">
        <f t="shared" si="1"/>
        <v>81</v>
      </c>
      <c r="K12" s="14">
        <f t="shared" si="2"/>
        <v>42</v>
      </c>
      <c r="M12" s="3"/>
    </row>
    <row r="13" spans="1:20" ht="19.5">
      <c r="A13" s="23" t="s">
        <v>29</v>
      </c>
      <c r="B13" s="39" t="s">
        <v>81</v>
      </c>
      <c r="C13" s="40">
        <v>40437</v>
      </c>
      <c r="D13" s="41">
        <v>12</v>
      </c>
      <c r="E13" s="22">
        <v>47</v>
      </c>
      <c r="F13" s="42">
        <v>47</v>
      </c>
      <c r="G13" s="12">
        <f t="shared" si="0"/>
        <v>94</v>
      </c>
      <c r="H13" s="43">
        <f t="shared" si="1"/>
        <v>82</v>
      </c>
      <c r="K13" s="14">
        <f t="shared" si="2"/>
        <v>41</v>
      </c>
    </row>
    <row r="14" spans="1:20" ht="20.25" thickBot="1">
      <c r="A14" s="23" t="s">
        <v>31</v>
      </c>
      <c r="B14" s="39" t="s">
        <v>78</v>
      </c>
      <c r="C14" s="40">
        <v>40532</v>
      </c>
      <c r="D14" s="41">
        <v>8</v>
      </c>
      <c r="E14" s="22">
        <v>51</v>
      </c>
      <c r="F14" s="42">
        <v>45</v>
      </c>
      <c r="G14" s="12">
        <f t="shared" si="0"/>
        <v>96</v>
      </c>
      <c r="H14" s="43">
        <f t="shared" si="1"/>
        <v>88</v>
      </c>
      <c r="K14" s="14">
        <f t="shared" si="2"/>
        <v>41</v>
      </c>
    </row>
    <row r="15" spans="1:20" ht="20.25" thickBot="1">
      <c r="A15" s="23" t="s">
        <v>23</v>
      </c>
      <c r="B15" s="39" t="s">
        <v>81</v>
      </c>
      <c r="C15" s="40">
        <v>40484</v>
      </c>
      <c r="D15" s="41">
        <v>20</v>
      </c>
      <c r="E15" s="22">
        <v>49</v>
      </c>
      <c r="F15" s="42">
        <v>48</v>
      </c>
      <c r="G15" s="12">
        <f t="shared" si="0"/>
        <v>97</v>
      </c>
      <c r="H15" s="43">
        <f t="shared" si="1"/>
        <v>77</v>
      </c>
      <c r="I15" s="19" t="s">
        <v>13</v>
      </c>
      <c r="K15" s="14">
        <f t="shared" si="2"/>
        <v>38</v>
      </c>
    </row>
    <row r="16" spans="1:20" ht="19.5">
      <c r="A16" s="23" t="s">
        <v>30</v>
      </c>
      <c r="B16" s="39" t="s">
        <v>78</v>
      </c>
      <c r="C16" s="40">
        <v>40373</v>
      </c>
      <c r="D16" s="41">
        <v>12</v>
      </c>
      <c r="E16" s="22">
        <v>49</v>
      </c>
      <c r="F16" s="42">
        <v>49</v>
      </c>
      <c r="G16" s="12">
        <f t="shared" si="0"/>
        <v>98</v>
      </c>
      <c r="H16" s="43">
        <f t="shared" si="1"/>
        <v>86</v>
      </c>
      <c r="K16" s="14">
        <f t="shared" si="2"/>
        <v>43</v>
      </c>
    </row>
    <row r="17" spans="1:11" ht="19.5">
      <c r="A17" s="23" t="s">
        <v>24</v>
      </c>
      <c r="B17" s="39" t="s">
        <v>78</v>
      </c>
      <c r="C17" s="40">
        <v>40397</v>
      </c>
      <c r="D17" s="41">
        <v>17</v>
      </c>
      <c r="E17" s="22">
        <v>48</v>
      </c>
      <c r="F17" s="42">
        <v>51</v>
      </c>
      <c r="G17" s="12">
        <f t="shared" si="0"/>
        <v>99</v>
      </c>
      <c r="H17" s="43">
        <f t="shared" si="1"/>
        <v>82</v>
      </c>
      <c r="K17" s="14">
        <f t="shared" si="2"/>
        <v>42.5</v>
      </c>
    </row>
    <row r="18" spans="1:11" ht="20.25" thickBot="1">
      <c r="A18" s="110" t="s">
        <v>74</v>
      </c>
      <c r="B18" s="45" t="s">
        <v>87</v>
      </c>
      <c r="C18" s="46">
        <v>41068</v>
      </c>
      <c r="D18" s="111" t="s">
        <v>9</v>
      </c>
      <c r="E18" s="112" t="s">
        <v>9</v>
      </c>
      <c r="F18" s="113" t="s">
        <v>9</v>
      </c>
      <c r="G18" s="114" t="s">
        <v>9</v>
      </c>
      <c r="H18" s="115" t="s">
        <v>9</v>
      </c>
    </row>
  </sheetData>
  <sortState xmlns:xlrd2="http://schemas.microsoft.com/office/spreadsheetml/2017/richdata2" ref="A10:H18">
    <sortCondition ref="G10:G18"/>
    <sortCondition descending="1" ref="F10:F18"/>
    <sortCondition ref="E10:E18"/>
  </sortState>
  <mergeCells count="8">
    <mergeCell ref="A5:H5"/>
    <mergeCell ref="A8:H8"/>
    <mergeCell ref="A1:H1"/>
    <mergeCell ref="A2:H2"/>
    <mergeCell ref="A3:H3"/>
    <mergeCell ref="A4:H4"/>
    <mergeCell ref="A6:H6"/>
    <mergeCell ref="A7:H7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J33"/>
  <sheetViews>
    <sheetView zoomScale="70" zoomScaleNormal="70" workbookViewId="0">
      <selection activeCell="O15" sqref="O15"/>
    </sheetView>
  </sheetViews>
  <sheetFormatPr baseColWidth="10" defaultRowHeight="19.5"/>
  <cols>
    <col min="1" max="1" width="33.42578125" style="1" customWidth="1"/>
    <col min="2" max="2" width="13.140625" style="1" bestFit="1" customWidth="1"/>
    <col min="3" max="3" width="11.140625" style="18" customWidth="1"/>
    <col min="4" max="6" width="4.85546875" style="1" bestFit="1" customWidth="1"/>
    <col min="7" max="7" width="10.28515625" style="1" bestFit="1" customWidth="1"/>
    <col min="8" max="8" width="4.85546875" style="21" bestFit="1" customWidth="1"/>
    <col min="9" max="9" width="13.140625" style="1" bestFit="1" customWidth="1"/>
    <col min="10" max="10" width="4.42578125" style="1" bestFit="1" customWidth="1"/>
    <col min="11" max="16384" width="11.42578125" style="1"/>
  </cols>
  <sheetData>
    <row r="1" spans="1:10">
      <c r="A1" s="135" t="str">
        <f>'JUV y M-18'!A1</f>
        <v>CARILO</v>
      </c>
      <c r="B1" s="135"/>
      <c r="C1" s="135"/>
      <c r="D1" s="135"/>
      <c r="E1" s="135"/>
      <c r="F1" s="135"/>
      <c r="G1" s="135"/>
      <c r="H1" s="135"/>
      <c r="I1" s="3"/>
      <c r="J1" s="24"/>
    </row>
    <row r="2" spans="1:10">
      <c r="A2" s="135" t="str">
        <f>'JUV y M-18'!A2</f>
        <v>GOLF</v>
      </c>
      <c r="B2" s="135"/>
      <c r="C2" s="135"/>
      <c r="D2" s="135"/>
      <c r="E2" s="135"/>
      <c r="F2" s="135"/>
      <c r="G2" s="135"/>
      <c r="H2" s="135"/>
      <c r="I2" s="3"/>
      <c r="J2" s="24"/>
    </row>
    <row r="3" spans="1:10">
      <c r="A3" s="156" t="s">
        <v>7</v>
      </c>
      <c r="B3" s="156"/>
      <c r="C3" s="156"/>
      <c r="D3" s="156"/>
      <c r="E3" s="156"/>
      <c r="F3" s="156"/>
      <c r="G3" s="156"/>
      <c r="H3" s="156"/>
      <c r="I3" s="3"/>
      <c r="J3" s="24"/>
    </row>
    <row r="4" spans="1:10">
      <c r="A4" s="157" t="s">
        <v>10</v>
      </c>
      <c r="B4" s="157"/>
      <c r="C4" s="157"/>
      <c r="D4" s="157"/>
      <c r="E4" s="157"/>
      <c r="F4" s="157"/>
      <c r="G4" s="157"/>
      <c r="H4" s="157"/>
      <c r="I4" s="3"/>
      <c r="J4" s="24"/>
    </row>
    <row r="5" spans="1:10">
      <c r="A5" s="135" t="str">
        <f>'JUV y M-18'!A5</f>
        <v>DOS VUELTAS DE 9 HOYOS MEDAL PLAY</v>
      </c>
      <c r="B5" s="135"/>
      <c r="C5" s="135"/>
      <c r="D5" s="135"/>
      <c r="E5" s="135"/>
      <c r="F5" s="135"/>
      <c r="G5" s="135"/>
      <c r="H5" s="135"/>
      <c r="I5" s="3"/>
      <c r="J5" s="24"/>
    </row>
    <row r="6" spans="1:10" ht="20.25" thickBot="1">
      <c r="A6" s="135" t="str">
        <f>'JUV y M-18'!A6</f>
        <v>DOMINGO 11 DE JUNIO DE 2023</v>
      </c>
      <c r="B6" s="135"/>
      <c r="C6" s="135"/>
      <c r="D6" s="135"/>
      <c r="E6" s="135"/>
      <c r="F6" s="135"/>
      <c r="G6" s="135"/>
      <c r="H6" s="135"/>
      <c r="I6" s="3"/>
      <c r="J6" s="24"/>
    </row>
    <row r="7" spans="1:10" ht="20.25" thickBot="1">
      <c r="A7" s="150" t="str">
        <f>'JUV y M-18'!A30</f>
        <v>DAMAS CATEGORIA JUVENILES Y MENORES</v>
      </c>
      <c r="B7" s="151"/>
      <c r="C7" s="151"/>
      <c r="D7" s="151"/>
      <c r="E7" s="151"/>
      <c r="F7" s="151"/>
      <c r="G7" s="151"/>
      <c r="H7" s="152"/>
      <c r="I7" s="3"/>
      <c r="J7" s="24"/>
    </row>
    <row r="8" spans="1:10" ht="20.25" thickBot="1">
      <c r="A8" s="4" t="s">
        <v>6</v>
      </c>
      <c r="B8" s="4" t="s">
        <v>8</v>
      </c>
      <c r="C8" s="16" t="s">
        <v>15</v>
      </c>
      <c r="D8" s="4" t="s">
        <v>1</v>
      </c>
      <c r="E8" s="4" t="s">
        <v>2</v>
      </c>
      <c r="F8" s="4" t="s">
        <v>3</v>
      </c>
      <c r="G8" s="4" t="s">
        <v>4</v>
      </c>
      <c r="H8" s="4" t="s">
        <v>5</v>
      </c>
      <c r="I8" s="3"/>
      <c r="J8" s="24"/>
    </row>
    <row r="9" spans="1:10" ht="20.100000000000001" customHeight="1" thickBot="1">
      <c r="A9" s="8" t="str">
        <f>'JUV y M-18'!A32</f>
        <v>OLIVERI CATERINA</v>
      </c>
      <c r="B9" s="13" t="str">
        <f>'JUV y M-18'!B32</f>
        <v>SPGC</v>
      </c>
      <c r="C9" s="17">
        <f>'JUV y M-18'!C32</f>
        <v>37495</v>
      </c>
      <c r="D9" s="14">
        <f>'JUV y M-18'!D32</f>
        <v>2</v>
      </c>
      <c r="E9" s="14">
        <f>'JUV y M-18'!E32</f>
        <v>40</v>
      </c>
      <c r="F9" s="14">
        <f>'JUV y M-18'!F32</f>
        <v>40</v>
      </c>
      <c r="G9" s="14">
        <f>'JUV y M-18'!G32</f>
        <v>80</v>
      </c>
      <c r="H9" s="20" t="s">
        <v>9</v>
      </c>
      <c r="I9" s="4" t="s">
        <v>11</v>
      </c>
      <c r="J9" s="24"/>
    </row>
    <row r="10" spans="1:10" ht="20.100000000000001" customHeight="1" thickBot="1">
      <c r="A10" s="8" t="str">
        <f>'JUV y M-18'!A33</f>
        <v>ERRECART GIMENA</v>
      </c>
      <c r="B10" s="13" t="str">
        <f>'JUV y M-18'!B33</f>
        <v>CMDP</v>
      </c>
      <c r="C10" s="17">
        <f>'JUV y M-18'!C33</f>
        <v>38257</v>
      </c>
      <c r="D10" s="14">
        <f>'JUV y M-18'!D33</f>
        <v>1</v>
      </c>
      <c r="E10" s="14">
        <f>'JUV y M-18'!E33</f>
        <v>41</v>
      </c>
      <c r="F10" s="14">
        <f>'JUV y M-18'!F33</f>
        <v>40</v>
      </c>
      <c r="G10" s="14">
        <f>'JUV y M-18'!G33</f>
        <v>81</v>
      </c>
      <c r="H10" s="20" t="s">
        <v>9</v>
      </c>
      <c r="I10" s="4" t="s">
        <v>12</v>
      </c>
      <c r="J10" s="24"/>
    </row>
    <row r="11" spans="1:10" ht="20.100000000000001" customHeight="1" thickBot="1">
      <c r="A11" s="8" t="s">
        <v>105</v>
      </c>
      <c r="B11" s="13" t="s">
        <v>80</v>
      </c>
      <c r="C11" s="17">
        <v>39177</v>
      </c>
      <c r="D11" s="14">
        <v>18</v>
      </c>
      <c r="E11" s="14">
        <v>40</v>
      </c>
      <c r="F11" s="14">
        <v>49</v>
      </c>
      <c r="G11" s="14">
        <f>'JUV y M-18'!G34</f>
        <v>82</v>
      </c>
      <c r="H11" s="20">
        <f>SUM(G11-D11)</f>
        <v>64</v>
      </c>
      <c r="I11" s="4" t="s">
        <v>13</v>
      </c>
      <c r="J11" s="24"/>
    </row>
    <row r="12" spans="1:10" ht="20.25" thickBot="1">
      <c r="A12" s="150" t="s">
        <v>109</v>
      </c>
      <c r="B12" s="151"/>
      <c r="C12" s="151"/>
      <c r="D12" s="151"/>
      <c r="E12" s="151"/>
      <c r="F12" s="151"/>
      <c r="G12" s="151"/>
      <c r="H12" s="152"/>
      <c r="J12" s="24"/>
    </row>
    <row r="13" spans="1:10" ht="20.25" thickBot="1">
      <c r="A13" s="4" t="s">
        <v>0</v>
      </c>
      <c r="B13" s="4" t="s">
        <v>8</v>
      </c>
      <c r="C13" s="16" t="s">
        <v>15</v>
      </c>
      <c r="D13" s="4" t="s">
        <v>1</v>
      </c>
      <c r="E13" s="4" t="s">
        <v>2</v>
      </c>
      <c r="F13" s="4" t="s">
        <v>3</v>
      </c>
      <c r="G13" s="4" t="s">
        <v>4</v>
      </c>
      <c r="H13" s="4" t="s">
        <v>5</v>
      </c>
      <c r="I13" s="3"/>
      <c r="J13" s="24"/>
    </row>
    <row r="14" spans="1:10" ht="20.100000000000001" customHeight="1" thickBot="1">
      <c r="A14" s="8" t="str">
        <f>'JUV y M-18'!A10</f>
        <v>GOTI JULIO</v>
      </c>
      <c r="B14" s="13" t="str">
        <f>'JUV y M-18'!B10</f>
        <v>TGC</v>
      </c>
      <c r="C14" s="17">
        <f>'JUV y M-18'!C10</f>
        <v>38874</v>
      </c>
      <c r="D14" s="14">
        <f>'JUV y M-18'!D10</f>
        <v>-1</v>
      </c>
      <c r="E14" s="14">
        <f>'JUV y M-18'!E10</f>
        <v>36</v>
      </c>
      <c r="F14" s="14">
        <f>'JUV y M-18'!F10</f>
        <v>36</v>
      </c>
      <c r="G14" s="14">
        <f>'JUV y M-18'!G10</f>
        <v>72</v>
      </c>
      <c r="H14" s="20" t="s">
        <v>9</v>
      </c>
      <c r="I14" s="4" t="s">
        <v>11</v>
      </c>
      <c r="J14" s="24"/>
    </row>
    <row r="15" spans="1:10" ht="20.100000000000001" customHeight="1" thickBot="1">
      <c r="A15" s="8" t="str">
        <f>'JUV y M-18'!A11</f>
        <v>BERCHOT TOMAS</v>
      </c>
      <c r="B15" s="13" t="str">
        <f>'JUV y M-18'!B11</f>
        <v>MDPGC</v>
      </c>
      <c r="C15" s="17">
        <f>'JUV y M-18'!C11</f>
        <v>38884</v>
      </c>
      <c r="D15" s="14">
        <f>'JUV y M-18'!D11</f>
        <v>0</v>
      </c>
      <c r="E15" s="14">
        <f>'JUV y M-18'!E11</f>
        <v>36</v>
      </c>
      <c r="F15" s="14">
        <f>'JUV y M-18'!F11</f>
        <v>37</v>
      </c>
      <c r="G15" s="14">
        <f>'JUV y M-18'!G11</f>
        <v>73</v>
      </c>
      <c r="H15" s="20" t="s">
        <v>9</v>
      </c>
      <c r="I15" s="4" t="s">
        <v>12</v>
      </c>
      <c r="J15" s="24"/>
    </row>
    <row r="16" spans="1:10" ht="18.75" customHeight="1" thickBot="1">
      <c r="A16" s="8" t="s">
        <v>43</v>
      </c>
      <c r="B16" s="13" t="s">
        <v>80</v>
      </c>
      <c r="C16" s="17">
        <v>38531</v>
      </c>
      <c r="D16" s="14">
        <v>40</v>
      </c>
      <c r="E16" s="14">
        <v>51</v>
      </c>
      <c r="F16" s="14">
        <v>54</v>
      </c>
      <c r="G16" s="14">
        <f>SUM(E16:F16)</f>
        <v>105</v>
      </c>
      <c r="H16" s="20">
        <f>SUM(G16-D16)</f>
        <v>65</v>
      </c>
      <c r="I16" s="4" t="s">
        <v>13</v>
      </c>
      <c r="J16" s="24"/>
    </row>
    <row r="17" spans="1:10" ht="20.100000000000001" customHeight="1" thickBot="1">
      <c r="A17" s="8" t="s">
        <v>42</v>
      </c>
      <c r="B17" s="13" t="s">
        <v>79</v>
      </c>
      <c r="C17" s="17">
        <v>39011</v>
      </c>
      <c r="D17" s="14">
        <v>37</v>
      </c>
      <c r="E17" s="14">
        <v>51</v>
      </c>
      <c r="F17" s="14">
        <v>54</v>
      </c>
      <c r="G17" s="14">
        <f>SUM(E17:F17)</f>
        <v>105</v>
      </c>
      <c r="H17" s="20">
        <f>SUM(G17-D17)</f>
        <v>68</v>
      </c>
      <c r="I17" s="4" t="s">
        <v>14</v>
      </c>
      <c r="J17" s="24"/>
    </row>
    <row r="18" spans="1:10" thickBot="1">
      <c r="A18" s="153" t="str">
        <f>'M 15'!A7:H7</f>
        <v>CABALLEROS MENORES DE 15 AÑOS (Clases 08 - 09)</v>
      </c>
      <c r="B18" s="154"/>
      <c r="C18" s="154"/>
      <c r="D18" s="154"/>
      <c r="E18" s="154"/>
      <c r="F18" s="154"/>
      <c r="G18" s="154"/>
      <c r="H18" s="155"/>
      <c r="J18" s="24"/>
    </row>
    <row r="19" spans="1:10" ht="20.25" thickBot="1">
      <c r="A19" s="4" t="s">
        <v>0</v>
      </c>
      <c r="B19" s="4" t="s">
        <v>8</v>
      </c>
      <c r="C19" s="16" t="s">
        <v>15</v>
      </c>
      <c r="D19" s="4" t="s">
        <v>1</v>
      </c>
      <c r="E19" s="4" t="s">
        <v>2</v>
      </c>
      <c r="F19" s="4" t="s">
        <v>3</v>
      </c>
      <c r="G19" s="4" t="s">
        <v>4</v>
      </c>
      <c r="H19" s="4" t="s">
        <v>5</v>
      </c>
      <c r="I19" s="3"/>
      <c r="J19" s="24"/>
    </row>
    <row r="20" spans="1:10" ht="20.100000000000001" customHeight="1" thickBot="1">
      <c r="A20" s="8" t="str">
        <f>'M 15'!A9</f>
        <v>GUERENDIAIN FERMIN</v>
      </c>
      <c r="B20" s="13" t="str">
        <f>'M 15'!B9</f>
        <v>EVTGC</v>
      </c>
      <c r="C20" s="17">
        <f>'M 15'!C9</f>
        <v>40163</v>
      </c>
      <c r="D20" s="14">
        <f>'M 15'!D9</f>
        <v>3</v>
      </c>
      <c r="E20" s="14">
        <f>'M 15'!E9</f>
        <v>38</v>
      </c>
      <c r="F20" s="14">
        <f>'M 15'!F9</f>
        <v>37</v>
      </c>
      <c r="G20" s="14">
        <f>'M 15'!G9</f>
        <v>75</v>
      </c>
      <c r="H20" s="20" t="s">
        <v>9</v>
      </c>
      <c r="I20" s="4" t="s">
        <v>11</v>
      </c>
      <c r="J20" s="38"/>
    </row>
    <row r="21" spans="1:10" ht="20.100000000000001" customHeight="1" thickBot="1">
      <c r="A21" s="8" t="str">
        <f>'M 15'!A10</f>
        <v>SANTANA PEDRO</v>
      </c>
      <c r="B21" s="13" t="str">
        <f>'M 15'!B10</f>
        <v>SPGC</v>
      </c>
      <c r="C21" s="17">
        <f>'M 15'!C10</f>
        <v>39638</v>
      </c>
      <c r="D21" s="14">
        <f>'M 15'!D10</f>
        <v>14</v>
      </c>
      <c r="E21" s="14">
        <f>'M 15'!E10</f>
        <v>43</v>
      </c>
      <c r="F21" s="14">
        <f>'M 15'!F10</f>
        <v>41</v>
      </c>
      <c r="G21" s="14">
        <f>'M 15'!G10</f>
        <v>84</v>
      </c>
      <c r="H21" s="20" t="s">
        <v>9</v>
      </c>
      <c r="I21" s="4" t="s">
        <v>12</v>
      </c>
      <c r="J21" s="24"/>
    </row>
    <row r="22" spans="1:10" ht="18.75" customHeight="1" thickBot="1">
      <c r="A22" s="8" t="s">
        <v>97</v>
      </c>
      <c r="B22" s="13" t="s">
        <v>87</v>
      </c>
      <c r="C22" s="17">
        <v>39643</v>
      </c>
      <c r="D22" s="14">
        <v>29</v>
      </c>
      <c r="E22" s="14">
        <v>47</v>
      </c>
      <c r="F22" s="14">
        <v>46</v>
      </c>
      <c r="G22" s="14">
        <f>SUM(E22:F22)</f>
        <v>93</v>
      </c>
      <c r="H22" s="20">
        <f>SUM(G22-D22)</f>
        <v>64</v>
      </c>
      <c r="I22" s="4" t="s">
        <v>13</v>
      </c>
      <c r="J22" s="24"/>
    </row>
    <row r="23" spans="1:10" ht="20.100000000000001" customHeight="1" thickBot="1">
      <c r="A23" s="8" t="s">
        <v>27</v>
      </c>
      <c r="B23" s="13" t="s">
        <v>77</v>
      </c>
      <c r="C23" s="17">
        <v>39774</v>
      </c>
      <c r="D23" s="14">
        <v>22</v>
      </c>
      <c r="E23" s="14">
        <v>45</v>
      </c>
      <c r="F23" s="14">
        <v>46</v>
      </c>
      <c r="G23" s="14">
        <f>SUM(E23:F23)</f>
        <v>91</v>
      </c>
      <c r="H23" s="20">
        <f>SUM(G23-D23)</f>
        <v>69</v>
      </c>
      <c r="I23" s="4" t="s">
        <v>14</v>
      </c>
      <c r="J23" s="24"/>
    </row>
    <row r="24" spans="1:10" ht="20.25" thickBot="1">
      <c r="A24" s="153" t="str">
        <f>'M 13'!A8:H8</f>
        <v>CABALLEROS MENORES DE 13 AÑOS (CLASES 10 Y POSTERIROES)</v>
      </c>
      <c r="B24" s="154"/>
      <c r="C24" s="154"/>
      <c r="D24" s="154"/>
      <c r="E24" s="154"/>
      <c r="F24" s="154"/>
      <c r="G24" s="154"/>
      <c r="H24" s="155"/>
      <c r="I24" s="3"/>
      <c r="J24" s="24"/>
    </row>
    <row r="25" spans="1:10" ht="20.25" thickBot="1">
      <c r="A25" s="4" t="s">
        <v>0</v>
      </c>
      <c r="B25" s="4" t="s">
        <v>8</v>
      </c>
      <c r="C25" s="16" t="s">
        <v>15</v>
      </c>
      <c r="D25" s="4" t="s">
        <v>1</v>
      </c>
      <c r="E25" s="4" t="s">
        <v>2</v>
      </c>
      <c r="F25" s="4" t="s">
        <v>3</v>
      </c>
      <c r="G25" s="4" t="s">
        <v>4</v>
      </c>
      <c r="H25" s="4" t="s">
        <v>5</v>
      </c>
      <c r="I25" s="3"/>
      <c r="J25" s="24"/>
    </row>
    <row r="26" spans="1:10" ht="20.100000000000001" customHeight="1" thickBot="1">
      <c r="A26" s="8" t="str">
        <f>'M 13'!A10</f>
        <v>PATTI VICENTE</v>
      </c>
      <c r="B26" s="13" t="str">
        <f>'M 13'!B10</f>
        <v>SPGC</v>
      </c>
      <c r="C26" s="17">
        <f>'M 13'!C10</f>
        <v>41123</v>
      </c>
      <c r="D26" s="14">
        <f>'M 13'!D10</f>
        <v>19</v>
      </c>
      <c r="E26" s="14">
        <f>'M 13'!E10</f>
        <v>42</v>
      </c>
      <c r="F26" s="14">
        <f>'M 13'!F10</f>
        <v>39</v>
      </c>
      <c r="G26" s="14">
        <f>'M 13'!G10</f>
        <v>81</v>
      </c>
      <c r="H26" s="20" t="s">
        <v>9</v>
      </c>
      <c r="I26" s="4" t="s">
        <v>11</v>
      </c>
      <c r="J26" s="24"/>
    </row>
    <row r="27" spans="1:10" ht="20.100000000000001" customHeight="1" thickBot="1">
      <c r="A27" s="8" t="str">
        <f>'M 13'!A11</f>
        <v>PROBICITO IGNACIO</v>
      </c>
      <c r="B27" s="13" t="str">
        <f>'M 13'!B11</f>
        <v>TGC</v>
      </c>
      <c r="C27" s="17">
        <f>'M 13'!C11</f>
        <v>40413</v>
      </c>
      <c r="D27" s="14">
        <f>'M 13'!D11</f>
        <v>6</v>
      </c>
      <c r="E27" s="14">
        <f>'M 13'!E11</f>
        <v>44</v>
      </c>
      <c r="F27" s="14">
        <f>'M 13'!F11</f>
        <v>41</v>
      </c>
      <c r="G27" s="14">
        <f>'M 13'!G11</f>
        <v>85</v>
      </c>
      <c r="H27" s="20" t="s">
        <v>9</v>
      </c>
      <c r="I27" s="4" t="s">
        <v>12</v>
      </c>
      <c r="J27" s="24"/>
    </row>
    <row r="28" spans="1:10" ht="20.100000000000001" customHeight="1" thickBot="1">
      <c r="A28" s="8" t="s">
        <v>23</v>
      </c>
      <c r="B28" s="13" t="s">
        <v>81</v>
      </c>
      <c r="C28" s="17">
        <v>40484</v>
      </c>
      <c r="D28" s="14">
        <v>20</v>
      </c>
      <c r="E28" s="14">
        <v>49</v>
      </c>
      <c r="F28" s="14">
        <v>48</v>
      </c>
      <c r="G28" s="14">
        <f>'M 13'!G12</f>
        <v>93</v>
      </c>
      <c r="H28" s="20">
        <f>SUM(G28-D28)</f>
        <v>73</v>
      </c>
      <c r="I28" s="4" t="s">
        <v>13</v>
      </c>
      <c r="J28" s="24"/>
    </row>
    <row r="29" spans="1:10" ht="20.25" thickBot="1">
      <c r="A29" s="150" t="str">
        <f>'M 15'!A24:H24</f>
        <v>DAMAS MENORES DE 15 AÑOS (Clases 08 y Posteriores)</v>
      </c>
      <c r="B29" s="151"/>
      <c r="C29" s="151"/>
      <c r="D29" s="151"/>
      <c r="E29" s="151"/>
      <c r="F29" s="151"/>
      <c r="G29" s="151"/>
      <c r="H29" s="152"/>
      <c r="I29" s="7"/>
      <c r="J29" s="24"/>
    </row>
    <row r="30" spans="1:10" ht="20.25" thickBot="1">
      <c r="A30" s="4" t="s">
        <v>6</v>
      </c>
      <c r="B30" s="4" t="s">
        <v>8</v>
      </c>
      <c r="C30" s="16" t="s">
        <v>15</v>
      </c>
      <c r="D30" s="4" t="s">
        <v>1</v>
      </c>
      <c r="E30" s="4" t="s">
        <v>2</v>
      </c>
      <c r="F30" s="4" t="s">
        <v>3</v>
      </c>
      <c r="G30" s="4" t="s">
        <v>4</v>
      </c>
      <c r="H30" s="4" t="s">
        <v>5</v>
      </c>
      <c r="I30" s="3"/>
      <c r="J30" s="24"/>
    </row>
    <row r="31" spans="1:10" ht="20.100000000000001" customHeight="1" thickBot="1">
      <c r="A31" s="8" t="str">
        <f>'M 15'!A26</f>
        <v>DEPREZ UMMA</v>
      </c>
      <c r="B31" s="13" t="str">
        <f>'M 15'!B26</f>
        <v>SPGC</v>
      </c>
      <c r="C31" s="17">
        <f>'M 15'!C26</f>
        <v>39932</v>
      </c>
      <c r="D31" s="14">
        <f>'M 15'!D26</f>
        <v>7</v>
      </c>
      <c r="E31" s="14">
        <f>'M 15'!E26</f>
        <v>41</v>
      </c>
      <c r="F31" s="14">
        <f>'M 15'!F26</f>
        <v>46</v>
      </c>
      <c r="G31" s="14">
        <f>'M 15'!G26</f>
        <v>87</v>
      </c>
      <c r="H31" s="20" t="s">
        <v>9</v>
      </c>
      <c r="I31" s="4" t="s">
        <v>11</v>
      </c>
      <c r="J31" s="24"/>
    </row>
    <row r="32" spans="1:10" ht="20.100000000000001" customHeight="1" thickBot="1">
      <c r="A32" s="8" t="str">
        <f>'M 15'!A27</f>
        <v>BIONDELLI ALLEGRA</v>
      </c>
      <c r="B32" s="13" t="str">
        <f>'M 15'!B27</f>
        <v>SPGC</v>
      </c>
      <c r="C32" s="17">
        <f>'M 15'!C27</f>
        <v>40616</v>
      </c>
      <c r="D32" s="14">
        <f>'M 15'!D27</f>
        <v>22</v>
      </c>
      <c r="E32" s="14">
        <f>'M 15'!E27</f>
        <v>46</v>
      </c>
      <c r="F32" s="14">
        <f>'M 15'!F27</f>
        <v>48</v>
      </c>
      <c r="G32" s="14">
        <f>'M 15'!G27</f>
        <v>94</v>
      </c>
      <c r="H32" s="20" t="s">
        <v>9</v>
      </c>
      <c r="I32" s="4" t="s">
        <v>12</v>
      </c>
      <c r="J32" s="24"/>
    </row>
    <row r="33" spans="1:10" ht="20.100000000000001" customHeight="1" thickBot="1">
      <c r="A33" s="8" t="s">
        <v>70</v>
      </c>
      <c r="B33" s="13" t="s">
        <v>79</v>
      </c>
      <c r="C33" s="17">
        <v>40415</v>
      </c>
      <c r="D33" s="14">
        <v>33</v>
      </c>
      <c r="E33" s="14">
        <v>50</v>
      </c>
      <c r="F33" s="14">
        <v>53</v>
      </c>
      <c r="G33" s="14">
        <f>SUM(E33:F33)</f>
        <v>103</v>
      </c>
      <c r="H33" s="20">
        <f>SUM(G33-D33)</f>
        <v>70</v>
      </c>
      <c r="I33" s="4" t="s">
        <v>13</v>
      </c>
      <c r="J33" s="24"/>
    </row>
  </sheetData>
  <sortState xmlns:xlrd2="http://schemas.microsoft.com/office/spreadsheetml/2017/richdata2" ref="A28:F28">
    <sortCondition descending="1" ref="A28"/>
  </sortState>
  <mergeCells count="11">
    <mergeCell ref="A29:H29"/>
    <mergeCell ref="A24:H24"/>
    <mergeCell ref="A1:H1"/>
    <mergeCell ref="A2:H2"/>
    <mergeCell ref="A3:H3"/>
    <mergeCell ref="A4:H4"/>
    <mergeCell ref="A18:H18"/>
    <mergeCell ref="A7:H7"/>
    <mergeCell ref="A12:H12"/>
    <mergeCell ref="A5:H5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K50"/>
  <sheetViews>
    <sheetView zoomScaleNormal="100" workbookViewId="0">
      <selection activeCell="O16" sqref="O16"/>
    </sheetView>
  </sheetViews>
  <sheetFormatPr baseColWidth="10" defaultRowHeight="18"/>
  <cols>
    <col min="1" max="1" width="6" style="101" customWidth="1"/>
    <col min="2" max="2" width="3.42578125" style="57" customWidth="1"/>
    <col min="3" max="3" width="23.42578125" style="102" customWidth="1"/>
    <col min="4" max="4" width="5.85546875" style="90" customWidth="1"/>
    <col min="5" max="5" width="23" style="102" customWidth="1"/>
    <col min="6" max="6" width="4.7109375" style="91" bestFit="1" customWidth="1"/>
    <col min="7" max="7" width="22.85546875" style="102" customWidth="1"/>
    <col min="8" max="8" width="5.140625" style="91" bestFit="1" customWidth="1"/>
    <col min="9" max="9" width="2" style="57" bestFit="1" customWidth="1"/>
    <col min="10" max="10" width="4.140625" style="103" bestFit="1" customWidth="1"/>
    <col min="11" max="11" width="16.5703125" style="57" bestFit="1" customWidth="1"/>
    <col min="12" max="12" width="2.140625" style="57" bestFit="1" customWidth="1"/>
    <col min="13" max="13" width="2" style="57" bestFit="1" customWidth="1"/>
    <col min="14" max="16384" width="11.42578125" style="57"/>
  </cols>
  <sheetData>
    <row r="1" spans="1:10" s="55" customFormat="1" ht="30.75">
      <c r="A1" s="169" t="s">
        <v>91</v>
      </c>
      <c r="B1" s="169"/>
      <c r="C1" s="169"/>
      <c r="D1" s="169"/>
      <c r="E1" s="169"/>
      <c r="F1" s="169"/>
      <c r="G1" s="169"/>
      <c r="H1" s="169"/>
    </row>
    <row r="2" spans="1:10" s="52" customFormat="1" ht="15">
      <c r="A2" s="170" t="s">
        <v>7</v>
      </c>
      <c r="B2" s="170"/>
      <c r="C2" s="170"/>
      <c r="D2" s="170"/>
      <c r="E2" s="170"/>
      <c r="F2" s="170"/>
      <c r="G2" s="170"/>
      <c r="H2" s="170"/>
    </row>
    <row r="3" spans="1:10" s="52" customFormat="1" ht="15.75">
      <c r="A3" s="171" t="s">
        <v>90</v>
      </c>
      <c r="B3" s="171"/>
      <c r="C3" s="171"/>
      <c r="D3" s="171"/>
      <c r="E3" s="171"/>
      <c r="F3" s="171"/>
      <c r="G3" s="171"/>
      <c r="H3" s="171"/>
    </row>
    <row r="4" spans="1:10" s="56" customFormat="1" ht="12.75">
      <c r="A4" s="172" t="s">
        <v>92</v>
      </c>
      <c r="B4" s="172"/>
      <c r="C4" s="172"/>
      <c r="D4" s="172"/>
      <c r="E4" s="172"/>
      <c r="F4" s="172"/>
      <c r="G4" s="172"/>
      <c r="H4" s="172"/>
    </row>
    <row r="5" spans="1:10" ht="18.75" thickBot="1">
      <c r="A5" s="171" t="s">
        <v>93</v>
      </c>
      <c r="B5" s="171"/>
      <c r="C5" s="171"/>
      <c r="D5" s="171"/>
      <c r="E5" s="171"/>
      <c r="F5" s="171"/>
      <c r="G5" s="171"/>
      <c r="H5" s="171"/>
      <c r="J5" s="57"/>
    </row>
    <row r="6" spans="1:10" s="58" customFormat="1" ht="12.95" customHeight="1" thickBot="1">
      <c r="A6" s="158" t="s">
        <v>21</v>
      </c>
      <c r="B6" s="159"/>
      <c r="C6" s="159"/>
      <c r="D6" s="159"/>
      <c r="E6" s="159"/>
      <c r="F6" s="159"/>
      <c r="G6" s="159"/>
      <c r="H6" s="160"/>
    </row>
    <row r="7" spans="1:10" s="58" customFormat="1" ht="12.95" customHeight="1" thickBot="1">
      <c r="A7" s="161" t="s">
        <v>94</v>
      </c>
      <c r="B7" s="162"/>
      <c r="C7" s="162"/>
      <c r="D7" s="162"/>
      <c r="E7" s="162"/>
      <c r="F7" s="162"/>
      <c r="G7" s="162"/>
      <c r="H7" s="163"/>
      <c r="I7" s="59"/>
    </row>
    <row r="8" spans="1:10" s="58" customFormat="1" ht="12.95" customHeight="1">
      <c r="A8" s="60">
        <v>0.41666666666666669</v>
      </c>
      <c r="B8" s="61"/>
      <c r="C8" s="62" t="s">
        <v>74</v>
      </c>
      <c r="D8" s="63">
        <v>51</v>
      </c>
      <c r="E8" s="62" t="s">
        <v>23</v>
      </c>
      <c r="F8" s="63">
        <v>23.9</v>
      </c>
      <c r="G8" s="64" t="s">
        <v>26</v>
      </c>
      <c r="H8" s="65">
        <v>23.2</v>
      </c>
      <c r="I8" s="66">
        <f t="shared" ref="I8:I34" si="0">COUNTA(C8,E8,G8)</f>
        <v>3</v>
      </c>
    </row>
    <row r="9" spans="1:10" s="58" customFormat="1" ht="12.95" customHeight="1">
      <c r="A9" s="67">
        <v>0.42291666666666666</v>
      </c>
      <c r="B9" s="68"/>
      <c r="C9" s="69" t="s">
        <v>24</v>
      </c>
      <c r="D9" s="70">
        <v>21.6</v>
      </c>
      <c r="E9" s="71" t="s">
        <v>29</v>
      </c>
      <c r="F9" s="70">
        <v>16.8</v>
      </c>
      <c r="G9" s="71" t="s">
        <v>28</v>
      </c>
      <c r="H9" s="72">
        <v>16.7</v>
      </c>
      <c r="I9" s="66">
        <f t="shared" si="0"/>
        <v>3</v>
      </c>
    </row>
    <row r="10" spans="1:10" s="58" customFormat="1" ht="12.95" customHeight="1" thickBot="1">
      <c r="A10" s="60">
        <v>0.42916666666666697</v>
      </c>
      <c r="B10" s="73"/>
      <c r="C10" s="74" t="s">
        <v>30</v>
      </c>
      <c r="D10" s="75">
        <v>16.7</v>
      </c>
      <c r="E10" s="76" t="s">
        <v>31</v>
      </c>
      <c r="F10" s="75">
        <v>12.9</v>
      </c>
      <c r="G10" s="76" t="s">
        <v>95</v>
      </c>
      <c r="H10" s="77">
        <v>10.8</v>
      </c>
      <c r="I10" s="66">
        <f t="shared" si="0"/>
        <v>3</v>
      </c>
    </row>
    <row r="11" spans="1:10" s="58" customFormat="1" ht="12.95" customHeight="1" thickBot="1">
      <c r="A11" s="161" t="s">
        <v>96</v>
      </c>
      <c r="B11" s="164"/>
      <c r="C11" s="164"/>
      <c r="D11" s="164"/>
      <c r="E11" s="164"/>
      <c r="F11" s="164"/>
      <c r="G11" s="164"/>
      <c r="H11" s="165"/>
      <c r="I11" s="59">
        <f t="shared" si="0"/>
        <v>0</v>
      </c>
    </row>
    <row r="12" spans="1:10" s="58" customFormat="1" ht="12.95" customHeight="1">
      <c r="A12" s="60">
        <v>0.43541666666666701</v>
      </c>
      <c r="B12" s="78"/>
      <c r="C12" s="79" t="s">
        <v>22</v>
      </c>
      <c r="D12" s="80">
        <v>26.6</v>
      </c>
      <c r="E12" s="79" t="s">
        <v>97</v>
      </c>
      <c r="F12" s="80">
        <v>23.4</v>
      </c>
      <c r="G12" s="81"/>
      <c r="H12" s="82"/>
      <c r="I12" s="66">
        <f t="shared" si="0"/>
        <v>2</v>
      </c>
    </row>
    <row r="13" spans="1:10" s="58" customFormat="1" ht="12.95" customHeight="1">
      <c r="A13" s="67">
        <v>0.44166666666666698</v>
      </c>
      <c r="B13" s="83"/>
      <c r="C13" s="71" t="s">
        <v>25</v>
      </c>
      <c r="D13" s="70">
        <v>23.1</v>
      </c>
      <c r="E13" s="71" t="s">
        <v>27</v>
      </c>
      <c r="F13" s="70">
        <v>18</v>
      </c>
      <c r="G13" s="69" t="s">
        <v>98</v>
      </c>
      <c r="H13" s="72">
        <v>16.899999999999999</v>
      </c>
      <c r="I13" s="66">
        <f t="shared" si="0"/>
        <v>3</v>
      </c>
    </row>
    <row r="14" spans="1:10" s="58" customFormat="1" ht="12.95" customHeight="1">
      <c r="A14" s="67">
        <v>0.44791666666666702</v>
      </c>
      <c r="B14" s="83"/>
      <c r="C14" s="71" t="s">
        <v>99</v>
      </c>
      <c r="D14" s="70">
        <v>13.6</v>
      </c>
      <c r="E14" s="69" t="s">
        <v>32</v>
      </c>
      <c r="F14" s="70">
        <v>11.4</v>
      </c>
      <c r="G14" s="71" t="s">
        <v>33</v>
      </c>
      <c r="H14" s="84">
        <v>10.8</v>
      </c>
      <c r="I14" s="66">
        <f t="shared" si="0"/>
        <v>3</v>
      </c>
    </row>
    <row r="15" spans="1:10" s="58" customFormat="1" ht="12.95" customHeight="1">
      <c r="A15" s="67">
        <v>0.454166666666667</v>
      </c>
      <c r="B15" s="83"/>
      <c r="C15" s="71" t="s">
        <v>35</v>
      </c>
      <c r="D15" s="70">
        <v>7.8</v>
      </c>
      <c r="E15" s="69" t="s">
        <v>36</v>
      </c>
      <c r="F15" s="70">
        <v>7.4</v>
      </c>
      <c r="G15" s="71" t="s">
        <v>34</v>
      </c>
      <c r="H15" s="84">
        <v>6.7</v>
      </c>
      <c r="I15" s="66">
        <f t="shared" si="0"/>
        <v>3</v>
      </c>
    </row>
    <row r="16" spans="1:10" s="58" customFormat="1" ht="12.95" customHeight="1" thickBot="1">
      <c r="A16" s="67">
        <v>0.46041666666666597</v>
      </c>
      <c r="B16" s="83"/>
      <c r="C16" s="71" t="s">
        <v>37</v>
      </c>
      <c r="D16" s="70">
        <v>6.7</v>
      </c>
      <c r="E16" s="69" t="s">
        <v>39</v>
      </c>
      <c r="F16" s="70">
        <v>4.7</v>
      </c>
      <c r="G16" s="71" t="s">
        <v>38</v>
      </c>
      <c r="H16" s="84">
        <v>2.2999999999999998</v>
      </c>
      <c r="I16" s="66">
        <f t="shared" si="0"/>
        <v>3</v>
      </c>
    </row>
    <row r="17" spans="1:11" s="58" customFormat="1" ht="12.95" customHeight="1" thickBot="1">
      <c r="A17" s="161" t="s">
        <v>66</v>
      </c>
      <c r="B17" s="162"/>
      <c r="C17" s="162"/>
      <c r="D17" s="162"/>
      <c r="E17" s="162"/>
      <c r="F17" s="162"/>
      <c r="G17" s="162"/>
      <c r="H17" s="163"/>
      <c r="I17" s="59">
        <f t="shared" si="0"/>
        <v>0</v>
      </c>
      <c r="J17" s="57"/>
    </row>
    <row r="18" spans="1:11" s="58" customFormat="1" ht="12.95" customHeight="1">
      <c r="A18" s="85">
        <v>0.46666666666666701</v>
      </c>
      <c r="B18" s="68"/>
      <c r="C18" s="69" t="s">
        <v>72</v>
      </c>
      <c r="D18" s="70">
        <v>18.899999999999999</v>
      </c>
      <c r="E18" s="71" t="s">
        <v>68</v>
      </c>
      <c r="F18" s="70">
        <v>13.3</v>
      </c>
      <c r="G18" s="71" t="s">
        <v>69</v>
      </c>
      <c r="H18" s="72">
        <v>5.7</v>
      </c>
      <c r="I18" s="66">
        <f t="shared" si="0"/>
        <v>3</v>
      </c>
      <c r="J18" s="57"/>
    </row>
    <row r="19" spans="1:11" s="58" customFormat="1" ht="12.95" customHeight="1" thickBot="1">
      <c r="A19" s="86">
        <v>0.47291666666666599</v>
      </c>
      <c r="B19" s="68"/>
      <c r="C19" s="69" t="s">
        <v>70</v>
      </c>
      <c r="D19" s="70">
        <v>27.8</v>
      </c>
      <c r="E19" s="71" t="s">
        <v>71</v>
      </c>
      <c r="F19" s="70">
        <v>20.6</v>
      </c>
      <c r="G19" s="71" t="s">
        <v>67</v>
      </c>
      <c r="H19" s="72">
        <v>19.899999999999999</v>
      </c>
      <c r="I19" s="66">
        <f t="shared" si="0"/>
        <v>3</v>
      </c>
      <c r="J19" s="57"/>
    </row>
    <row r="20" spans="1:11" s="58" customFormat="1" ht="12.95" customHeight="1" thickBot="1">
      <c r="A20" s="87">
        <v>0.47916666666666602</v>
      </c>
      <c r="B20" s="73"/>
      <c r="C20" s="74" t="s">
        <v>75</v>
      </c>
      <c r="D20" s="75">
        <v>44.6</v>
      </c>
      <c r="E20" s="76" t="s">
        <v>73</v>
      </c>
      <c r="F20" s="75">
        <v>35.700000000000003</v>
      </c>
      <c r="G20" s="76"/>
      <c r="H20" s="77"/>
      <c r="I20" s="66">
        <f t="shared" si="0"/>
        <v>2</v>
      </c>
      <c r="J20" s="88">
        <f>SUM(I8:I20)</f>
        <v>31</v>
      </c>
    </row>
    <row r="21" spans="1:11" ht="12.95" customHeight="1" thickBot="1">
      <c r="A21" s="89"/>
      <c r="C21" s="56"/>
      <c r="E21" s="56"/>
      <c r="G21" s="56"/>
      <c r="I21" s="59">
        <f t="shared" si="0"/>
        <v>0</v>
      </c>
      <c r="J21" s="57"/>
      <c r="K21" s="58"/>
    </row>
    <row r="22" spans="1:11" ht="12.95" customHeight="1" thickBot="1">
      <c r="A22" s="166" t="s">
        <v>76</v>
      </c>
      <c r="B22" s="167"/>
      <c r="C22" s="167"/>
      <c r="D22" s="167"/>
      <c r="E22" s="167"/>
      <c r="F22" s="167"/>
      <c r="G22" s="167"/>
      <c r="H22" s="168"/>
      <c r="I22" s="59">
        <f t="shared" si="0"/>
        <v>0</v>
      </c>
      <c r="J22" s="57"/>
      <c r="K22" s="58"/>
    </row>
    <row r="23" spans="1:11" s="58" customFormat="1" ht="12.95" customHeight="1" thickBot="1">
      <c r="A23" s="161" t="s">
        <v>40</v>
      </c>
      <c r="B23" s="162"/>
      <c r="C23" s="162"/>
      <c r="D23" s="162"/>
      <c r="E23" s="162"/>
      <c r="F23" s="162"/>
      <c r="G23" s="162"/>
      <c r="H23" s="163"/>
      <c r="I23" s="59">
        <f t="shared" si="0"/>
        <v>0</v>
      </c>
    </row>
    <row r="24" spans="1:11" s="58" customFormat="1" ht="12.95" customHeight="1">
      <c r="A24" s="67">
        <v>0.41666666666666669</v>
      </c>
      <c r="B24" s="83"/>
      <c r="C24" s="71" t="s">
        <v>100</v>
      </c>
      <c r="D24" s="70">
        <v>-0.4</v>
      </c>
      <c r="E24" s="69" t="s">
        <v>53</v>
      </c>
      <c r="F24" s="70">
        <v>-0.6</v>
      </c>
      <c r="G24" s="71"/>
      <c r="H24" s="84"/>
      <c r="I24" s="66">
        <f t="shared" si="0"/>
        <v>2</v>
      </c>
    </row>
    <row r="25" spans="1:11" s="58" customFormat="1" ht="12.95" customHeight="1">
      <c r="A25" s="67">
        <v>0.42291666666666666</v>
      </c>
      <c r="B25" s="83"/>
      <c r="C25" s="69" t="s">
        <v>43</v>
      </c>
      <c r="D25" s="70">
        <v>32.5</v>
      </c>
      <c r="E25" s="71" t="s">
        <v>42</v>
      </c>
      <c r="F25" s="70">
        <v>30.3</v>
      </c>
      <c r="G25" s="71"/>
      <c r="H25" s="84"/>
      <c r="I25" s="66">
        <f>COUNTA(C26,C25,G25)</f>
        <v>2</v>
      </c>
    </row>
    <row r="26" spans="1:11" s="58" customFormat="1" ht="12.95" customHeight="1">
      <c r="A26" s="67">
        <v>0.42916666666666697</v>
      </c>
      <c r="B26" s="83"/>
      <c r="C26" s="71" t="s">
        <v>41</v>
      </c>
      <c r="D26" s="70">
        <v>34</v>
      </c>
      <c r="E26" s="69" t="s">
        <v>45</v>
      </c>
      <c r="F26" s="70">
        <v>12.1</v>
      </c>
      <c r="G26" s="71" t="s">
        <v>44</v>
      </c>
      <c r="H26" s="84">
        <v>11.9</v>
      </c>
      <c r="I26" s="66">
        <f>COUNTA(E25,E26,G26)</f>
        <v>3</v>
      </c>
    </row>
    <row r="27" spans="1:11" s="58" customFormat="1" ht="12.95" customHeight="1">
      <c r="A27" s="67">
        <v>0.43541666666666701</v>
      </c>
      <c r="B27" s="83"/>
      <c r="C27" s="71" t="s">
        <v>101</v>
      </c>
      <c r="D27" s="70">
        <v>8.8000000000000007</v>
      </c>
      <c r="E27" s="69" t="s">
        <v>47</v>
      </c>
      <c r="F27" s="70">
        <v>7.9</v>
      </c>
      <c r="G27" s="71" t="s">
        <v>102</v>
      </c>
      <c r="H27" s="84">
        <v>7.4</v>
      </c>
      <c r="I27" s="66">
        <f t="shared" si="0"/>
        <v>3</v>
      </c>
    </row>
    <row r="28" spans="1:11" s="58" customFormat="1" ht="12.95" customHeight="1">
      <c r="A28" s="67">
        <v>0.44166666666666698</v>
      </c>
      <c r="B28" s="83"/>
      <c r="C28" s="71" t="s">
        <v>48</v>
      </c>
      <c r="D28" s="70">
        <v>7.1</v>
      </c>
      <c r="E28" s="69" t="s">
        <v>49</v>
      </c>
      <c r="F28" s="70">
        <v>5.8</v>
      </c>
      <c r="G28" s="71" t="s">
        <v>50</v>
      </c>
      <c r="H28" s="84">
        <v>5.5</v>
      </c>
      <c r="I28" s="66">
        <f t="shared" si="0"/>
        <v>3</v>
      </c>
    </row>
    <row r="29" spans="1:11" s="58" customFormat="1" ht="12.95" customHeight="1">
      <c r="A29" s="67">
        <v>0.44791666666666702</v>
      </c>
      <c r="B29" s="83"/>
      <c r="C29" s="71" t="s">
        <v>55</v>
      </c>
      <c r="D29" s="70">
        <v>1.5</v>
      </c>
      <c r="E29" s="69" t="s">
        <v>54</v>
      </c>
      <c r="F29" s="70">
        <v>1.3</v>
      </c>
      <c r="G29" s="71" t="s">
        <v>52</v>
      </c>
      <c r="H29" s="84">
        <v>1</v>
      </c>
      <c r="I29" s="66">
        <f t="shared" si="0"/>
        <v>3</v>
      </c>
    </row>
    <row r="30" spans="1:11" s="58" customFormat="1" ht="12.95" customHeight="1" thickBot="1">
      <c r="A30" s="92">
        <v>0.454166666666667</v>
      </c>
      <c r="B30" s="93"/>
      <c r="C30" s="94" t="s">
        <v>103</v>
      </c>
      <c r="D30" s="95">
        <v>0.6</v>
      </c>
      <c r="E30" s="96" t="s">
        <v>57</v>
      </c>
      <c r="F30" s="95">
        <v>0.3</v>
      </c>
      <c r="G30" s="94" t="s">
        <v>51</v>
      </c>
      <c r="H30" s="97">
        <v>0.2</v>
      </c>
      <c r="I30" s="66">
        <f t="shared" si="0"/>
        <v>3</v>
      </c>
    </row>
    <row r="31" spans="1:11" s="58" customFormat="1" ht="12.95" customHeight="1" thickBot="1">
      <c r="A31" s="161" t="s">
        <v>58</v>
      </c>
      <c r="B31" s="162"/>
      <c r="C31" s="162"/>
      <c r="D31" s="162"/>
      <c r="E31" s="162"/>
      <c r="F31" s="162"/>
      <c r="G31" s="162"/>
      <c r="H31" s="163"/>
      <c r="I31" s="59">
        <f t="shared" si="0"/>
        <v>0</v>
      </c>
    </row>
    <row r="32" spans="1:11" s="58" customFormat="1" ht="12.95" customHeight="1">
      <c r="A32" s="85">
        <v>0.46041666666666597</v>
      </c>
      <c r="B32" s="98"/>
      <c r="C32" s="79" t="s">
        <v>104</v>
      </c>
      <c r="D32" s="80">
        <v>1.9</v>
      </c>
      <c r="E32" s="81" t="s">
        <v>65</v>
      </c>
      <c r="F32" s="80">
        <v>1.2</v>
      </c>
      <c r="G32" s="81" t="s">
        <v>63</v>
      </c>
      <c r="H32" s="82">
        <v>0.6</v>
      </c>
      <c r="I32" s="66">
        <f t="shared" si="0"/>
        <v>3</v>
      </c>
    </row>
    <row r="33" spans="1:11" s="58" customFormat="1" ht="12.95" customHeight="1" thickBot="1">
      <c r="A33" s="86">
        <v>0.46666666666666662</v>
      </c>
      <c r="B33" s="68"/>
      <c r="C33" s="69" t="s">
        <v>62</v>
      </c>
      <c r="D33" s="70">
        <v>3.3</v>
      </c>
      <c r="E33" s="71" t="s">
        <v>61</v>
      </c>
      <c r="F33" s="70">
        <v>3.2</v>
      </c>
      <c r="G33" s="71" t="s">
        <v>64</v>
      </c>
      <c r="H33" s="72">
        <v>2.1</v>
      </c>
      <c r="I33" s="66">
        <f t="shared" si="0"/>
        <v>3</v>
      </c>
    </row>
    <row r="34" spans="1:11" s="58" customFormat="1" ht="12.95" customHeight="1" thickBot="1">
      <c r="A34" s="99">
        <v>0.47291666666666698</v>
      </c>
      <c r="B34" s="73"/>
      <c r="C34" s="74" t="s">
        <v>59</v>
      </c>
      <c r="D34" s="75">
        <v>38.299999999999997</v>
      </c>
      <c r="E34" s="76" t="s">
        <v>105</v>
      </c>
      <c r="F34" s="75">
        <v>15.3</v>
      </c>
      <c r="G34" s="76" t="s">
        <v>60</v>
      </c>
      <c r="H34" s="77">
        <v>6.4</v>
      </c>
      <c r="I34" s="66">
        <f t="shared" si="0"/>
        <v>3</v>
      </c>
      <c r="J34" s="88">
        <f>SUM(I24:I34)</f>
        <v>28</v>
      </c>
    </row>
    <row r="35" spans="1:11" s="58" customFormat="1" ht="12.95" customHeight="1" thickBot="1">
      <c r="J35" s="100">
        <f>SUM(J20+J34)</f>
        <v>59</v>
      </c>
    </row>
    <row r="36" spans="1:11" s="58" customFormat="1" ht="12.95" customHeight="1"/>
    <row r="37" spans="1:11" s="58" customFormat="1" ht="12.95" customHeight="1"/>
    <row r="38" spans="1:11" ht="12.95" customHeight="1">
      <c r="J38" s="57"/>
      <c r="K38" s="58"/>
    </row>
    <row r="39" spans="1:11" ht="12.95" customHeight="1">
      <c r="K39" s="58"/>
    </row>
    <row r="40" spans="1:11" ht="12.95" customHeight="1">
      <c r="K40" s="58"/>
    </row>
    <row r="41" spans="1:11" ht="12.95" customHeight="1">
      <c r="K41" s="58"/>
    </row>
    <row r="42" spans="1:11" ht="12.95" customHeight="1">
      <c r="K42" s="58"/>
    </row>
    <row r="43" spans="1:11" ht="12.95" customHeight="1">
      <c r="K43" s="58"/>
    </row>
    <row r="44" spans="1:11" ht="12.95" customHeight="1">
      <c r="K44" s="58"/>
    </row>
    <row r="45" spans="1:11" ht="12.95" customHeight="1">
      <c r="K45" s="58"/>
    </row>
    <row r="46" spans="1:11" ht="12.95" customHeight="1">
      <c r="K46" s="58"/>
    </row>
    <row r="47" spans="1:11" ht="12.95" customHeight="1">
      <c r="K47" s="58"/>
    </row>
    <row r="48" spans="1:11" ht="12.95" customHeight="1">
      <c r="K48" s="58"/>
    </row>
    <row r="49" spans="11:11" ht="12.95" customHeight="1">
      <c r="K49" s="58"/>
    </row>
    <row r="50" spans="11:11" ht="12.95" customHeight="1">
      <c r="K50" s="58"/>
    </row>
  </sheetData>
  <mergeCells count="12">
    <mergeCell ref="A1:H1"/>
    <mergeCell ref="A2:H2"/>
    <mergeCell ref="A3:H3"/>
    <mergeCell ref="A4:H4"/>
    <mergeCell ref="A5:H5"/>
    <mergeCell ref="A6:H6"/>
    <mergeCell ref="A7:H7"/>
    <mergeCell ref="A31:H31"/>
    <mergeCell ref="A11:H11"/>
    <mergeCell ref="A17:H17"/>
    <mergeCell ref="A22:H22"/>
    <mergeCell ref="A23:H23"/>
  </mergeCells>
  <printOptions horizontalCentered="1" verticalCentered="1"/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JUV y M-18</vt:lpstr>
      <vt:lpstr>M 15</vt:lpstr>
      <vt:lpstr>M 13</vt:lpstr>
      <vt:lpstr>ENTREGA C-HCP</vt:lpstr>
      <vt:lpstr>HORARIO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usuario</cp:lastModifiedBy>
  <cp:lastPrinted>2023-04-16T20:42:11Z</cp:lastPrinted>
  <dcterms:created xsi:type="dcterms:W3CDTF">2000-04-30T13:23:02Z</dcterms:created>
  <dcterms:modified xsi:type="dcterms:W3CDTF">2023-06-15T17:42:30Z</dcterms:modified>
</cp:coreProperties>
</file>